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ADM\ALOG\DCAD\Plano Anual de Contratações\Plano Anual de Contratações 2026 e 2027\PACs Publicados\PAC 2027\"/>
    </mc:Choice>
  </mc:AlternateContent>
  <xr:revisionPtr revIDLastSave="0" documentId="13_ncr:1_{FC790FF8-D353-4200-BF7B-CEA93C1DEA32}" xr6:coauthVersionLast="47" xr6:coauthVersionMax="47" xr10:uidLastSave="{00000000-0000-0000-0000-000000000000}"/>
  <bookViews>
    <workbookView xWindow="28680" yWindow="-120" windowWidth="29040" windowHeight="15720" xr2:uid="{884A8B3F-23A8-4F69-BBD6-36590C57DABD}"/>
  </bookViews>
  <sheets>
    <sheet name="Vigência a partir de 04_09_26" sheetId="11" r:id="rId1"/>
  </sheets>
  <definedNames>
    <definedName name="_xlnm._FilterDatabase" localSheetId="0" hidden="1">'Vigência a partir de 04_09_26'!$A$4:$R$75</definedName>
    <definedName name="_xlnm.Print_Titles" localSheetId="0">'Vigência a partir de 04_09_26'!$1:$4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5" i="11" l="1"/>
  <c r="L75" i="11"/>
  <c r="L73" i="11"/>
  <c r="L72" i="11"/>
  <c r="N62" i="11"/>
  <c r="L62" i="11"/>
  <c r="N49" i="11"/>
  <c r="L49" i="11"/>
  <c r="L48" i="11"/>
  <c r="L47" i="11"/>
  <c r="N47" i="11"/>
  <c r="N46" i="11"/>
  <c r="L46" i="11"/>
  <c r="O45" i="11"/>
  <c r="N45" i="11"/>
  <c r="L45" i="11"/>
  <c r="N44" i="11"/>
  <c r="L44" i="11"/>
  <c r="N43" i="11"/>
  <c r="L43" i="11"/>
  <c r="N42" i="11"/>
  <c r="L42" i="11"/>
  <c r="N41" i="11"/>
  <c r="N40" i="11"/>
  <c r="L40" i="11"/>
  <c r="N39" i="11"/>
  <c r="N38" i="11"/>
  <c r="L38" i="11"/>
  <c r="N22" i="11"/>
  <c r="N15" i="11"/>
  <c r="N37" i="11"/>
  <c r="L37" i="11"/>
  <c r="L6" i="11"/>
  <c r="N7" i="11"/>
  <c r="L7" i="11"/>
  <c r="L10" i="11"/>
  <c r="N29" i="11"/>
  <c r="N33" i="11"/>
  <c r="N34" i="11"/>
  <c r="L35" i="11"/>
  <c r="N35" i="11"/>
  <c r="L36" i="11"/>
  <c r="N36" i="11"/>
  <c r="L34" i="11"/>
  <c r="L33" i="11"/>
  <c r="L32" i="11"/>
  <c r="N31" i="11"/>
  <c r="L31" i="11"/>
  <c r="L30" i="11"/>
  <c r="L29" i="11"/>
  <c r="N28" i="11"/>
  <c r="L28" i="11"/>
  <c r="N27" i="11"/>
  <c r="L27" i="11"/>
  <c r="N26" i="11"/>
  <c r="L26" i="11"/>
  <c r="L25" i="11"/>
  <c r="N24" i="11"/>
  <c r="L24" i="11"/>
  <c r="N23" i="11"/>
  <c r="L23" i="11"/>
  <c r="N8" i="11" l="1"/>
  <c r="L8" i="11"/>
  <c r="G8" i="11"/>
  <c r="L20" i="11"/>
  <c r="N20" i="11"/>
  <c r="L21" i="11"/>
  <c r="L22" i="11"/>
  <c r="N11" i="11"/>
  <c r="L11" i="11"/>
  <c r="N19" i="11"/>
  <c r="N18" i="11"/>
  <c r="N17" i="11"/>
  <c r="N16" i="11"/>
  <c r="L16" i="11"/>
  <c r="N14" i="11"/>
  <c r="L14" i="11"/>
  <c r="L9" i="11"/>
  <c r="N5" i="11"/>
  <c r="L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Felipe Mazza Mascarenhas</author>
  </authors>
  <commentList>
    <comment ref="K4" authorId="0" shapeId="0" xr:uid="{C653B346-56F4-4569-8445-40DCFC5C3A5A}">
      <text>
        <r>
          <rPr>
            <b/>
            <sz val="9"/>
            <color indexed="81"/>
            <rFont val="Segoe UI"/>
            <family val="2"/>
          </rPr>
          <t>Contratações correlatas</t>
        </r>
        <r>
          <rPr>
            <sz val="9"/>
            <color indexed="81"/>
            <rFont val="Segoe UI"/>
            <family val="2"/>
          </rPr>
          <t xml:space="preserve"> são aquelas que guardam relação com o objeto principal, interligando-se a essa prestação do serviço, mas que não precisam, necessariamente, ser adquiridas para a completa prestação do objeto principal. 
Já as </t>
        </r>
        <r>
          <rPr>
            <b/>
            <sz val="9"/>
            <color indexed="81"/>
            <rFont val="Segoe UI"/>
            <family val="2"/>
          </rPr>
          <t>contratações interdependentes</t>
        </r>
        <r>
          <rPr>
            <sz val="9"/>
            <color indexed="81"/>
            <rFont val="Segoe UI"/>
            <family val="2"/>
          </rPr>
          <t xml:space="preserve"> são aquelas que precisam ser contratadas juntamente com o objeto principal para sua completa prestação.</t>
        </r>
      </text>
    </comment>
    <comment ref="M4" authorId="0" shapeId="0" xr:uid="{5B92CC26-45E7-42D7-8404-18126AEDDAA8}">
      <text>
        <r>
          <rPr>
            <sz val="9"/>
            <color indexed="81"/>
            <rFont val="Segoe UI"/>
            <family val="2"/>
          </rPr>
          <t xml:space="preserve">a) </t>
        </r>
        <r>
          <rPr>
            <b/>
            <sz val="9"/>
            <color indexed="81"/>
            <rFont val="Segoe UI"/>
            <family val="2"/>
          </rPr>
          <t>Baixo</t>
        </r>
        <r>
          <rPr>
            <sz val="9"/>
            <color indexed="81"/>
            <rFont val="Segoe UI"/>
            <family val="2"/>
          </rPr>
          <t xml:space="preserve">, quando a impossibilidade de contratação provoca interrupção ou atraso de processo não crítico; 
b) </t>
        </r>
        <r>
          <rPr>
            <b/>
            <sz val="9"/>
            <color indexed="81"/>
            <rFont val="Segoe UI"/>
            <family val="2"/>
          </rPr>
          <t>Médio</t>
        </r>
        <r>
          <rPr>
            <sz val="9"/>
            <color indexed="81"/>
            <rFont val="Segoe UI"/>
            <family val="2"/>
          </rPr>
          <t xml:space="preserve">, quando a impossibilidade de contratação provoca atraso de processo crítico ou estratégico;
c) </t>
        </r>
        <r>
          <rPr>
            <b/>
            <sz val="9"/>
            <color indexed="81"/>
            <rFont val="Segoe UI"/>
            <family val="2"/>
          </rPr>
          <t>Alto</t>
        </r>
        <r>
          <rPr>
            <sz val="9"/>
            <color indexed="81"/>
            <rFont val="Segoe UI"/>
            <family val="2"/>
          </rPr>
          <t>, quando a impossibilidade de contratação provoca interrupção de processo crítico ou estratégico.
Por processo crítico ou estratégico entende-se, dentre outros argumentos, aquele que cujo resultado impacta no desempenho dos negócios da Finep, sendo essencial para o funcionamento eficiente e eficaz da empresa e afetando a qualidade do produto ou serviço, a satisfação do cliente e a rentabilidade.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<sst xmlns="http://schemas.openxmlformats.org/spreadsheetml/2006/main" count="1005" uniqueCount="312">
  <si>
    <t>Nº de Ordem</t>
  </si>
  <si>
    <t>Conta COSIF</t>
  </si>
  <si>
    <t>Diretoria</t>
  </si>
  <si>
    <t>Área</t>
  </si>
  <si>
    <t>Depto</t>
  </si>
  <si>
    <t>Existe ou existia contrato?</t>
  </si>
  <si>
    <t>Nº do Contrato, se for o caso</t>
  </si>
  <si>
    <t>Trata-se de prorrogação ou renovação do contrato?</t>
  </si>
  <si>
    <t>Objeto resumido</t>
  </si>
  <si>
    <t>Justificativa da necessidade</t>
  </si>
  <si>
    <t>A contratação é correlata ou interdependente com outra?</t>
  </si>
  <si>
    <t>Se "Correlata" ou "Interdependente", informar nº do contrato ou linha do PAC</t>
  </si>
  <si>
    <t>Grau de prioridade da contratação</t>
  </si>
  <si>
    <t>Valor Estimado (ou Realizado) para contratação/aditivo (R$)</t>
  </si>
  <si>
    <t xml:space="preserve">Mês estimado para contratação </t>
  </si>
  <si>
    <t>Objetivo estratégico associado à aquisição</t>
  </si>
  <si>
    <t>8176300002 - CONSULTORIA - JURÍDICA PJ</t>
  </si>
  <si>
    <t>DADM</t>
  </si>
  <si>
    <t>AGEP</t>
  </si>
  <si>
    <t>-</t>
  </si>
  <si>
    <t>Sim</t>
  </si>
  <si>
    <t>Não</t>
  </si>
  <si>
    <t>Não se aplica</t>
  </si>
  <si>
    <t>Alto</t>
  </si>
  <si>
    <t>Março</t>
  </si>
  <si>
    <t>Adotar práticas de gestão de pessoas orientadas ao alcance dos objetivos institucionais e à valorização da diversidade, equidade e inclusão</t>
  </si>
  <si>
    <t>Correlata</t>
  </si>
  <si>
    <t>Maio</t>
  </si>
  <si>
    <t>DADS</t>
  </si>
  <si>
    <t>Médio</t>
  </si>
  <si>
    <t>Janeiro</t>
  </si>
  <si>
    <t>8172700008 - PAT</t>
  </si>
  <si>
    <t>20.25.0540.00</t>
  </si>
  <si>
    <t>Administração de cartões eletrônicos para concessão de auxílio-alimentação aos funcionários da Finep</t>
  </si>
  <si>
    <t>Concessão do benefício de auxílio-alimentação e auxílio- refeição aos emrpegados e diretores</t>
  </si>
  <si>
    <t>Serviço de Vale Alimentação e Refeição</t>
  </si>
  <si>
    <t>Julho</t>
  </si>
  <si>
    <t>8175700020 - OUTROS SERVIÇOS</t>
  </si>
  <si>
    <t>20.25.0773.00</t>
  </si>
  <si>
    <t>Prestação de serviços técnicos especializados para a formação e condução de coral musical</t>
  </si>
  <si>
    <t>Atividades de ambiência voltada à integração do corpo funcional</t>
  </si>
  <si>
    <t>Baixo</t>
  </si>
  <si>
    <t>Novembro</t>
  </si>
  <si>
    <t>8175700014 - SERVIÇOS MÉDICOS E PERIÓDICOS</t>
  </si>
  <si>
    <t>20.23.0001.00
20.23.0181.00
20.23.0242.00
20.25.0035.00</t>
  </si>
  <si>
    <t>Serviços de perícia odontológica para a avaliação técnica de orçamento de procedimentos odontológicos realizados pelos empregados Finep e seus respectivos dependentes, na cidade do Rio de Janeiro/RJ</t>
  </si>
  <si>
    <t>Operacionalização do benefício odontológico.</t>
  </si>
  <si>
    <t>8176300001 - CONSULTORIA - ADMINIST. PJ</t>
  </si>
  <si>
    <t>8175700009 - QUALIDADE DE VIDA</t>
  </si>
  <si>
    <t>Ações de Ambiência e Qualidade de Vida (Familia a bordo, datas comemorativas, kits boas vindas, coroa de flores, pagamento de palestrantes, etc)</t>
  </si>
  <si>
    <t>Implementação do Programa Finep de Qualidade de Vida</t>
  </si>
  <si>
    <t>DEAP</t>
  </si>
  <si>
    <t>8173600001 - TREINAMENTO INTERNO</t>
  </si>
  <si>
    <t>DGEC</t>
  </si>
  <si>
    <t>Capacitar e treinar o corpo funcional (Educação Corporativa)</t>
  </si>
  <si>
    <t>8173600002 - TREINAMENTO EXTERNO</t>
  </si>
  <si>
    <t>Cursos Abertos</t>
  </si>
  <si>
    <t>8176300009 - CONSULTORIA - JURÍDICA PF</t>
  </si>
  <si>
    <t>AJDA</t>
  </si>
  <si>
    <t>20.25.0359.00</t>
  </si>
  <si>
    <t xml:space="preserve">Consultoria especializada em Licitações e Contratos </t>
  </si>
  <si>
    <t>Auxiliar a Finep em questões jurídicas sobre contratações públicas</t>
  </si>
  <si>
    <t>Assegurar a sustentabilidade da Finep</t>
  </si>
  <si>
    <t>Abril</t>
  </si>
  <si>
    <t>20.23.0521.01</t>
  </si>
  <si>
    <t>Prestação de serviços de consultoria trabalhista preventiva e corretiva sobre relações individuais e coletivas de trabalho</t>
  </si>
  <si>
    <t>Prestar à Finep consultoria jurídica em questões que envolvam matéria trabalhista, evitando conflito de interesses</t>
  </si>
  <si>
    <t>Imprescindível aos processos e projetos da AGEP</t>
  </si>
  <si>
    <t>Outubro</t>
  </si>
  <si>
    <t>ALOG</t>
  </si>
  <si>
    <t>DSAD</t>
  </si>
  <si>
    <t>Promover a eficiência organizacional orientada para resultados e em benefício da sociedade, valendo-se da aceleração da transformação digital e com instrumentos de segurança da informação.</t>
  </si>
  <si>
    <t>Interdependente</t>
  </si>
  <si>
    <t>Setembro</t>
  </si>
  <si>
    <t>8171200001 - TELEFONES</t>
  </si>
  <si>
    <t>20.26.0009.00</t>
  </si>
  <si>
    <t>Telefonia fixa (Rio de Janeiro/RJ)</t>
  </si>
  <si>
    <t>Fornecer suporte, de forma qualificada e continuada, às atividades administrativas da Finep.</t>
  </si>
  <si>
    <t>20.24.0220.00</t>
  </si>
  <si>
    <t>Fevereiro</t>
  </si>
  <si>
    <t>20.26.0259.00</t>
  </si>
  <si>
    <t>20.22.0137.06</t>
  </si>
  <si>
    <t>Organização arquivística</t>
  </si>
  <si>
    <t>8175700002 - LIMPEZA E CONSERVAÇÃO</t>
  </si>
  <si>
    <t>Higiene ambiental e saúde ocupacional</t>
  </si>
  <si>
    <t>Suporte às atividades administrativas da Finep</t>
  </si>
  <si>
    <t>8173900007 - LICENÇ. SOFTWARE NÃO ATIVÁVEIS</t>
  </si>
  <si>
    <t>20.25.0663.00</t>
  </si>
  <si>
    <t>Serviços de IA (inteligência artificial) especializada em licitações e contratações administrativas</t>
  </si>
  <si>
    <t>Aprimorar a eficiência e a precisão das compras administrativas da Finep, minimizando erros, proporcionando celeridade e reduzindo gargalos operacionais</t>
  </si>
  <si>
    <t>8176600007 - SERVIÇO TRANSPORTE EXECUTIVO</t>
  </si>
  <si>
    <t>Prestação de serviços de transporte executivo, com dedicação exclusiva, para atender o escritório da Finep Rio de Janeiro</t>
  </si>
  <si>
    <t>Permitir a locomoção da Diretoria Executiva da empresa em suas atividades de representação institucional.</t>
  </si>
  <si>
    <t>8174200014 - APOIO ADMINISTRATIVO - EVENTOS</t>
  </si>
  <si>
    <t>8176300030 - OUTROS SERVIÇOS TÉC. ESPEC.</t>
  </si>
  <si>
    <t>Gestão patrimonial</t>
  </si>
  <si>
    <t>Dezembro</t>
  </si>
  <si>
    <t>19910002 - DSP ANTECIPADAS - FORNECEDORES</t>
  </si>
  <si>
    <t>Seguro empresarial dos bens móveis e imóveis da Finep</t>
  </si>
  <si>
    <t>Garantir a proteção patrimonial da Finep contra riscos diversos que possam comprometer o funcionamento das atividades administrativas e operacionais.</t>
  </si>
  <si>
    <t>8171200002 - CORREIOS</t>
  </si>
  <si>
    <t>20.26.0018.00</t>
  </si>
  <si>
    <t>Gestão de correspondências</t>
  </si>
  <si>
    <t>Serviços de entrega de correspondências - porta a porta</t>
  </si>
  <si>
    <t>9099999103 - TRANS. MATERIAL DE EXPEDIENTE</t>
  </si>
  <si>
    <t>Aquisição de Cartões de acesso ao Edifício Praia do Flamengo 200</t>
  </si>
  <si>
    <t>Permitir o acesso de colaboradores</t>
  </si>
  <si>
    <t>Junho</t>
  </si>
  <si>
    <t>9099999100 - TRANS. MATERIAIS ELÉTRICOS
8172100002 - MATERIAIS HIDRÁULICOS  
8172100003 - MATERIAIS DIVERSOS
9099999103 - TRANS. MATERIAL DE EXPEDIENTE
9099999107 - TRANS. MATERIAL DE INFORMÁTICA
8172400006 - MATERIAL SISTEMA DE SEGURANÇA
8172400100 - OUTROS MAT./EQUIP. USO DIRETO
9099999105 - TRANS. COPA E COZINHA                      8179900202 - COPA E COZINHA USO DIRETO
8179900020 - OUTROS MATERIAIS</t>
  </si>
  <si>
    <t>Aquisição de bens comuns: materiais de expediente, elétrico, hidráulico, consumo, gráfico, informática e construção</t>
  </si>
  <si>
    <t>8173900003 - OUTROS SERVIÇOS TI - PJ</t>
  </si>
  <si>
    <t>8172400002 - LIVROS E CONGÊNERES</t>
  </si>
  <si>
    <t>Aquisição de livros</t>
  </si>
  <si>
    <t>Disponibilizar fontes de consulta a normas, publicações etc.</t>
  </si>
  <si>
    <t>8179900007 - ASSINATURA DE PERIÓDICOS</t>
  </si>
  <si>
    <t>Assinatura de revistas e periódicos</t>
  </si>
  <si>
    <t xml:space="preserve">Garantir a aquisição de equipamentos adequados ao bom funcionamento da rede elétrica estabilizada da Finep </t>
  </si>
  <si>
    <t>ATI</t>
  </si>
  <si>
    <t>DDTI</t>
  </si>
  <si>
    <t>8173900010 - SUPORTE TÉCNICO TI E OPER ASS</t>
  </si>
  <si>
    <t>DOTI</t>
  </si>
  <si>
    <t>DGTI</t>
  </si>
  <si>
    <t>8173900001 - CONSULTORIA EM TI - PJ</t>
  </si>
  <si>
    <t>2251090011 - TRANS. EQUIP. PROCES. DE DADOS</t>
  </si>
  <si>
    <t>Aquisição de computadores</t>
  </si>
  <si>
    <t>Aprimorar a disponibilidade de recursos computacionais.</t>
  </si>
  <si>
    <t>2251090014 - TRANS. SOFTWARES</t>
  </si>
  <si>
    <t>Aquisição de licenças de software/subscrições</t>
  </si>
  <si>
    <t>Plano Anual de Contratações da Finep - Exercício 2027</t>
  </si>
  <si>
    <t>20.25.0816.00</t>
  </si>
  <si>
    <t>Serviço de consultoria para realização de diagnóstico e implementação de ações de promoção de diversidade, equidade e inclusão e gestão de clima organizacional</t>
  </si>
  <si>
    <t>Assessoramento em DEI</t>
  </si>
  <si>
    <t>81737000 - REMUN / BENEF - ESTAGIÁRIOS</t>
  </si>
  <si>
    <t>20.25.0549.01</t>
  </si>
  <si>
    <t>Agente de integração de estágios para estudantes de nível superior para atuação na Financiadora de Estudos e Projetos – Finep</t>
  </si>
  <si>
    <t>Disponibilizar estagiários para atuação na Finep</t>
  </si>
  <si>
    <t>A impossibilidade de contratação provocaria interrupção da execução do Programa de Estágios da Finep, com impacto na carreira e aprendizado de cerca de 150 estagiários atualmente</t>
  </si>
  <si>
    <t>Ações educacionais in company incluindo cursos customizados, palestras e iniciativas previstas no Plano de Educação Corporativa 2027</t>
  </si>
  <si>
    <t>Cumprimento do Plano de Educação Corporativa 2027.</t>
  </si>
  <si>
    <t>Contratação de consultoria para estruturação e implementação da universidade corporativa.</t>
  </si>
  <si>
    <t>Suporte especializado para reposicionamento estratégico das ações de educação corporativa, com consequente elevação do nível de maturidade do tema na Finep</t>
  </si>
  <si>
    <t>Contratação de consultoria especializada para diagnóstico, proposição de melhorias e apoio à implementação de soluções de administração de pessoal, com foco na simplificação, padronização, automação e digitalização de processos, visando à modernização operacional, conformidade regulatória e melhoria da experiência do empregado.</t>
  </si>
  <si>
    <t>A crescente complexidade e o elevado volume das operações de administração de pessoal, aliados às exigências regulatórias em constante evolução e aos avanços tecnológicos, demandam a contratação de consultoria especializada para realizar diagnostico do cenário atual, propor melhorias estruturadas e apoiar a implementação de soluções alinhadas às melhores práticas de mercado, com foco na modernização dos processos e melhoria da experiência do empregado.</t>
  </si>
  <si>
    <t>8173900003 - OUTROS SERVIÇOS TI - PJ
8172400016 - MAT SIST SEGURANÇA USO DIRETO</t>
  </si>
  <si>
    <t>20.25.0627.00</t>
  </si>
  <si>
    <t>Serviços de manutenção corretiva e preventiva em nobreaks, para a Finep do Rio de Janeiro</t>
  </si>
  <si>
    <t>8173900006 - EQUIPAMENTOS TI NÃO ATIVÁVEIS
8173900003 - OUTROS SERVIÇOS TI - PJ
8172400016 - MAT SIST SEGURANÇA USO DIRETO</t>
  </si>
  <si>
    <t>Aquisição de nobreaks, com instalação, manutenção preventiva e corretiva, para a Finep/RJ</t>
  </si>
  <si>
    <t>8172100005 - SERVIÇOS PJ-MOBILIÁRIO</t>
  </si>
  <si>
    <t>20.24.0338.00</t>
  </si>
  <si>
    <t>Serviço de reforma, manutenção e conservação em cadeiras de escritório e poltronas</t>
  </si>
  <si>
    <t>Segurança ocupacional</t>
  </si>
  <si>
    <t>20.22.0023.01</t>
  </si>
  <si>
    <t>Prestação de serviços de limpeza mecânica e higienização dos dutos de ar refrigerado (rígidos e flexíveis)</t>
  </si>
  <si>
    <t>Manter limpo os dutos de ar condicionado.</t>
  </si>
  <si>
    <t>8179900101 - OUTRAS DESP ADMINISTRATIVAS</t>
  </si>
  <si>
    <t>20.22.0016.02</t>
  </si>
  <si>
    <t>Concessão de uso, a título oneroso, de uma sala medindo 13,57m2 (treze virgula cinquenta e sete metros quadrados) à AFIN, localizado na Praia do Flamengo, nº 200, 1º andar</t>
  </si>
  <si>
    <t>Fortalecimento das relações e ampliações dos canais de comunicação entre os associados e a Finep</t>
  </si>
  <si>
    <t>20.22.0020.02</t>
  </si>
  <si>
    <t>Concessão de uso, a título oneroso, de uma sala medindo 16,34m² (dezesseis vírgula trinta e quatro metros quadrados) à ASAF, localizado na Praia do Flamengo, nº 200, 1ºandar</t>
  </si>
  <si>
    <t>20.25.0576.00</t>
  </si>
  <si>
    <t>Prestação de serviço de controle de vetores e pragas urbanas para as dependências da Finep do Rio de Janeiro</t>
  </si>
  <si>
    <t>8170600001 - IMÓVEIS - PESSOA JURÍDICA</t>
  </si>
  <si>
    <t>20.17.0061.05
20.17.0062.06</t>
  </si>
  <si>
    <t>Locação de 2 andares no Edifício Praia do Flamengo 200</t>
  </si>
  <si>
    <t>Manutenção da estrutura física operacional</t>
  </si>
  <si>
    <t>Garantir a continuidade das atividades administrativas e operacionais da Finep/RJ, cuja interrupção comprometeria o funcionamento integral do escritório</t>
  </si>
  <si>
    <t>8175700010 - ARMAZENAGEM DOCUMENTOS/OUTROS
8176300019 - MICROFILMAGEM</t>
  </si>
  <si>
    <t>Serviço de Gestão Integrada e Organização Arquivística de documentos, para realização de digitalização de documentos sob demanda e custódia de acervos arquivísticos da Finep em tipos documentais e suportes diversos (Microfilmes, Multimídias etc.) além da custódia de parte de acervo bibliográfico (livros)</t>
  </si>
  <si>
    <t>Serviços especializados de assessoria e apoio técnico às contratações de Tecnologia da Informação</t>
  </si>
  <si>
    <t>Contribuir para a realização de processos licitatórios com maior celeridade e menores riscos, garantindo a aquisição de bens e serviços de TIC em conformidade com a legislação aplicável e as diretrizes de órgãos de controle.</t>
  </si>
  <si>
    <t>Contratação de serviço de suporte especializado Linux</t>
  </si>
  <si>
    <t>Consultoria para resolução de problemas, implantação de novas funcionalidades, etc.</t>
  </si>
  <si>
    <t>20.22.0051.04</t>
  </si>
  <si>
    <t>Serviços de tecnologia da informação para prover link corporativo dedicado de acesso à Internet</t>
  </si>
  <si>
    <t>Garantir disponibilidade de acesso à internet redundante para a sede RJ.</t>
  </si>
  <si>
    <t>Garantir alta disponibilidade e continuidade do negócio da Finep por meio de link redundante, evitando interrupções em caso de falhas no link principal.</t>
  </si>
  <si>
    <t xml:space="preserve">Mensageria para assinatura, transmissão e controle dos arquivos XMLs do eSocial. </t>
  </si>
  <si>
    <t>Assegurar o cumprimento das obrigações legais junto ao Governo Federal, assegurando a correta transmissão, rastreabilidade e acompanhamento dos eventos enviados ao eSocial.</t>
  </si>
  <si>
    <t>Serviços de desenvolvimento, manutenção e sustentação de software (outsourcing)</t>
  </si>
  <si>
    <t xml:space="preserve">Aumentar temporariamente a capacidade de desenvolvimento de novas soluções, evolução de soluções existentes e sustentação de soluções legadas.  </t>
  </si>
  <si>
    <t xml:space="preserve">Serviços de metrificação de software </t>
  </si>
  <si>
    <t>Validar a quantidade de pontos de função utilizados no desenvolvimento de software, no âmbito do outsourcing.</t>
  </si>
  <si>
    <t>Contratação de serviço de suporte premier Microsoft + 365</t>
  </si>
  <si>
    <t>Suporte do fabricante, para resolução de problemas, implantação de novas funcionalidades, etc.</t>
  </si>
  <si>
    <t xml:space="preserve">Implementação de modelo integrado de gestão eletrônica de documentos corporativos </t>
  </si>
  <si>
    <t>Disponibilização de um sistema de armazenamento e consulta de imagens digitalizadas do acervo próprio da Finep. Zelar pela segurança da informação das imagens digitalizadas do acervo da Finep. Evitar transtornos e riscos de perder informações a cada nova licitação devido à possibilidade de troca de fornecedor para o serviço de gestão integrada e organização arquivística de documentos.</t>
  </si>
  <si>
    <t>Mitigação de riscos à integridade, à confidencialidade, à disponibilidade e à autenticidade desses dados. Todas as vezes que a Finep realizar uma nova licitação, a nova empresa fica responsável pela migração.</t>
  </si>
  <si>
    <t>Contratação de solução de nuvem para IA e Dados</t>
  </si>
  <si>
    <t>20.22.0631.01</t>
  </si>
  <si>
    <t>Aquisição de unidades de Access Points Fortinet; de licenciamentos de suporte para os respectivos Access Points; e de licenciamento de software para unidades de Firewall Fortinet</t>
  </si>
  <si>
    <t>Garantir que a rede da empresa continue protegida contra ameaças cibernéticas e assegurar uma conectividade segura e eficiente para todos os dispositivos conectados à rede sem fio da empresa.</t>
  </si>
  <si>
    <t>Garantir que a rede da Finep continue protegida contra ameaças cibernéticas, assegurando uma conectividade segura e eficiente.</t>
  </si>
  <si>
    <t>8173900001 - CONSULTORIA EM TI - PJ
8173900007 - LICENÇ. SOFTWARE NÃO ATIVÁVEIS</t>
  </si>
  <si>
    <t>20.22.0447.03</t>
  </si>
  <si>
    <t>Fornecimento de licença de uso para solução integrada para o processo de gerenciamento de riscos operacionais e prestação de serviços especializados</t>
  </si>
  <si>
    <t>Elevar o nível de maturidade dos processos de gerenciamento de riscos operacionais, permitindo o fornecimento de informações qualificadas e tempestivas às instâncias de gestão, à alta administração, aos órgãos de controle e às demais partes interessadas da Finep.</t>
  </si>
  <si>
    <t>Aquisição novos firewalls para as filiais de SP e BSB</t>
  </si>
  <si>
    <t>Substituição de equipamentos que chegaram ao limite da vida útil</t>
  </si>
  <si>
    <t>20.22.0147.10</t>
  </si>
  <si>
    <t>8175400002 - CORRETAGENS E EMOLUMENTOS</t>
  </si>
  <si>
    <t>Serviços de alienação de bens móveis e/ou imóveis da Finep</t>
  </si>
  <si>
    <t>Promover ações de fomento em C,T&amp;I para um Brasil justo, inclusivo, soberano, sustentável e desenvolvido</t>
  </si>
  <si>
    <t>Avançar na implementação e no aperfeiçoamento dos instrumentos de apoio à C,T&amp;I</t>
  </si>
  <si>
    <t>8176300015 - AUDITORIA EXTERNA</t>
  </si>
  <si>
    <t>8176300020 - SERASA/CAD PEND BANC/PATRIMON</t>
  </si>
  <si>
    <t>4649000002 - OBRIGAÇÕES REPASSES - 2030</t>
  </si>
  <si>
    <t>DRCT</t>
  </si>
  <si>
    <t>AJCT</t>
  </si>
  <si>
    <t>Assessoramento jurídico especializado em alguma matéria afeta às atividades da DRCT</t>
  </si>
  <si>
    <t>Previsão para suprir demanda eventual de planejamento das atividades ordinárias</t>
  </si>
  <si>
    <t>DRFC</t>
  </si>
  <si>
    <t>AGEF</t>
  </si>
  <si>
    <t>DGRF</t>
  </si>
  <si>
    <t>20.22.0058.01</t>
  </si>
  <si>
    <t>Auditoria independente para o programa prioritário “Finep 2030”, no âmbito do Programa Rota 2030 - Mobilidade e Logística do Ministério da Economia</t>
  </si>
  <si>
    <t>Auditoria independente para o programa prioritário “Finep 2030”, no âmbito do Programa Rota 2030 - Mobilidade e Logística do Ministério da Economia, conforme obrigatoriedade do Acordo de Cooperação firmado com ME.</t>
  </si>
  <si>
    <t>ACRD</t>
  </si>
  <si>
    <t>DAAG</t>
  </si>
  <si>
    <t>Aquisição de certidões referentes a bens imóveis junto ao Registro de Imóveis do Brasil (RIB)</t>
  </si>
  <si>
    <t>Facilitar o processo de acompanhamento de garantias da carteira de crédito da Finep, assim como a composição da documentação para avaliação de bens.</t>
  </si>
  <si>
    <t>DREC</t>
  </si>
  <si>
    <t xml:space="preserve">Preparar a carteira de contencioso para cessão a FDIC e vendas por single names; auxiliar em renegociações de operações ajuizadas. </t>
  </si>
  <si>
    <t xml:space="preserve">Viabilizar a recuperação das empresas em contencioso judicial. </t>
  </si>
  <si>
    <t>DRIN</t>
  </si>
  <si>
    <t>AODR</t>
  </si>
  <si>
    <t>DRNO</t>
  </si>
  <si>
    <t>Seguro de equipamentos e mobiliário nas instalações da sede do Escritório da Finep em Belém</t>
  </si>
  <si>
    <t>8170600001 - IMÓVEIS - PESSOA JURÍDICA
8170600003 - CONDOMÍNIOS IMÓVEIS ALUGADOS</t>
  </si>
  <si>
    <t>DRNE</t>
  </si>
  <si>
    <t>Seguro empresarial do conteúdo do escritório de Recife</t>
  </si>
  <si>
    <t>Seguro de equipamentos e mobiliário nas instalações da sede do Escritório da Finep em Recife</t>
  </si>
  <si>
    <t>DRCO</t>
  </si>
  <si>
    <t>Seguro de equipamentos e mobiliário nas instalações da sede do Escritório da Finep em Brasília.</t>
  </si>
  <si>
    <t>DSUL</t>
  </si>
  <si>
    <t>Provedor de internet para o escritório regional do Sul</t>
  </si>
  <si>
    <t>Prover conectividade para o escritório Regional do Sul.</t>
  </si>
  <si>
    <t>Seguro empresarial do conteúdo do escritório de Florianópolis</t>
  </si>
  <si>
    <t>Seguro de equipamentos e mobiliário nas instalações da sede do Escritório da Finep em Florianópolis</t>
  </si>
  <si>
    <t>20.22.0029.02</t>
  </si>
  <si>
    <t>A contratação do seguro empresarial é fundamental para a proteção do patrimônio físico do escritório diante de eventos inesperados que possam colocar em risco a continuidade das operações.</t>
  </si>
  <si>
    <t>DRSE</t>
  </si>
  <si>
    <t xml:space="preserve">Seguro empresarial do conteúdo do escritório de Belém/PA </t>
  </si>
  <si>
    <t>Fornecimento e instalação de carpete no escritório Regional Norte, com aproximadamente 70m² de área.</t>
  </si>
  <si>
    <t>Continuação da ambientação do escritório de acordo com o padrão Finep</t>
  </si>
  <si>
    <t xml:space="preserve">Seguro empresarial do conteúdo do escritório da Finep em Brasília </t>
  </si>
  <si>
    <t>Locação de espaço comercial para ocupação do escritório da Regional Sul da Finep</t>
  </si>
  <si>
    <t>Trata-se de medida estratégica para 1) realizar fomento; 2) articular o relacionamento colaborativo com entidades da região visando a promoção da inovação; 3) identificar setores, regiões ou projetos de interesse prioritário  de toda a região sul.</t>
  </si>
  <si>
    <t>Trata-se de medida estratégica para 1) realizar fomento; 2) articular o relacionamento colaborativo com entidades da região visando a promoção da inovação; 3) identificar setores, regiões ou projetos de interesse prioritário  de toda a região sul. .Sua ausência implica prejuízos à continuidade das operações e à interlocução da Finep com os principais públicos de interesse do departamento regional do Sul.</t>
  </si>
  <si>
    <t>20.22.0013.03</t>
  </si>
  <si>
    <t>Prestação de serviços de manutenção da central telefônica marca Alcatel-Lucent, modelo Omni PCX Enterprise, seus sistemas telefônicos e equipamentos, da Finep de São Paulo</t>
  </si>
  <si>
    <t>Para colaboradores terem acesso aos sistemas telefônicos e equipamentos e realizarem seus trabalhos</t>
  </si>
  <si>
    <t>A contratação de serviço de telefonia confiável é classificada como despesa de alta prioridade por se tratar de recurso essencial à comunicação institucional e ao suporte das atividades do escritório. A indisponibilidade ou instabilidade desse serviço impacta diretamente o atendimento, a articulação com parceiros e a fluidez dos processos internos, configurando risco relevante à continuidade operacional e à efetividade da atuação da Finep.</t>
  </si>
  <si>
    <t>Internet de qualidade é essencial para o funcionamento pleno das atividades de representação local. A ausência pode implicar prejuízos à continuidade das operações e à interlocução da Finep com os principais públicos de interesse do escritório. Atualmente o locador oferece internet compartilhada do condomínio, porém o servico tem sofrido com intermitência.</t>
  </si>
  <si>
    <t>Linha 53 do PAC 2026
Contratação de consultoria técnica em nobreak</t>
  </si>
  <si>
    <t>PRES</t>
  </si>
  <si>
    <t>APLA</t>
  </si>
  <si>
    <t>DGPI</t>
  </si>
  <si>
    <t>Fortalecer a visibilidade da atuação e a imagem da Finep</t>
  </si>
  <si>
    <t>8175700013 - REV. TEXTOS/TRADUÇÃO E RECORTE</t>
  </si>
  <si>
    <t>AJUR</t>
  </si>
  <si>
    <t>COCF</t>
  </si>
  <si>
    <t>20.26.0125.00</t>
  </si>
  <si>
    <t>A contratação da empresa de recorte de publicações visa capturar as publicações de decisões judiciais relativas a processos de interesse da Finep para permitir a adequada e tempestiva defesa judicial da estatal.</t>
  </si>
  <si>
    <t>8175700007 - SERVIÇOS GRÁFICO-VISUAIS</t>
  </si>
  <si>
    <t>GAPR</t>
  </si>
  <si>
    <t>DCOP</t>
  </si>
  <si>
    <t>20.26.0300.00</t>
  </si>
  <si>
    <t>Prestação de serviços de diagramação e formatação de materiais, incluindo edição e organização de textos, imagens e tabelas para publicação digital ou impressa</t>
  </si>
  <si>
    <t>A contratação visa suprir a lacuna técnica na produção de materiais editoriais, garantindo a padronização institucional conforme o Manual de Identidade Visual da Finep e a mitigação de riscos financeiros através do fechamento profissional de arquivos.</t>
  </si>
  <si>
    <t>20.26.0342.00</t>
  </si>
  <si>
    <t>Cessão de uso da sala denominada "SALA ANEXO FRENTE PRAIA PILOTIS", integrante do Condomínio do Edifício Praia do Flamengo 200</t>
  </si>
  <si>
    <t>Necessidade de espaço contíguo ao auditório localizado no prédio da Finep para serviços de caterign (apoio logístico de alimentação), reuniões multilaterais e recepção de autoridades</t>
  </si>
  <si>
    <t>Estandes em feiras e eventos</t>
  </si>
  <si>
    <t>Aquisição de espaços em feiras para exposição e divulgação das linhas de financiamento e da marca da Finep</t>
  </si>
  <si>
    <t>8175700025 - PALESTRAS</t>
  </si>
  <si>
    <t>SECE</t>
  </si>
  <si>
    <t>ACIR</t>
  </si>
  <si>
    <t>O apoio da Finep à inovação em produtos, processos ou serviços deve considerar a avaliação dos Riscos Socioambientais e Climáticos - RSC dos projetos apresentados pelas empresas, considerando os vetores social, ambiental e climático. A integração entre inovação tecnológica e transparência na governança depende, de forma crescente, da capacidade de empresas públicas e privadas estruturarem sistemas tecnológicos robustos de RSAC, associados a Riscos de Imagem, assim como a identificação de Partes Relacionadas que possam gerer possíveis conflitos de interesse.</t>
  </si>
  <si>
    <r>
      <t>A utilização de APIs</t>
    </r>
    <r>
      <rPr>
        <b/>
        <sz val="9"/>
        <color theme="1"/>
        <rFont val="Tahoma"/>
        <family val="2"/>
      </rPr>
      <t xml:space="preserve"> </t>
    </r>
    <r>
      <rPr>
        <sz val="9"/>
        <color theme="1"/>
        <rFont val="Tahoma"/>
        <family val="2"/>
      </rPr>
      <t xml:space="preserve">desempenha papel estratégico nesse contexto, ao possibilitar a integração automática e contínua entre bases internas das empresas e fontes externas de dados, como registros ambientais, climáticos, territoriais, socioeconômicos em conjunto com avaliação de Riscos de Imagem e identificaç]ao de Partes Relacionados que possam gerar possíveis conflitos de interesse. Essa arquitetura tecnológica permite que a avaliação de risco deixe de ser um procedimento pontual e declaratório para tornar-se um processo dinâmico, atualizado em tempo quase real, sendo compatível com a complexidade e a volatilidade de riscos. Sistemas digitais integrados de risco socioambiental, de Imagem e identificação de Partes Relacionadas reduzem significativamente falhas de governança, ao permitir rastreabilidade das decisões e alinhamento entre políticas corporativas, exigências regulatórias e compromissos internacionais. Para a instituição, a transparência operacional proporcionada por sistemas tecnológicos interoperáveis é condição para a credibilidade do financiamento a projetos. Nesta avaliação, os sistemas digitais de avaliação de risco socioambiental são fundamentais para assegurar integridade, reduzir </t>
    </r>
    <r>
      <rPr>
        <i/>
        <sz val="9"/>
        <color theme="1"/>
        <rFont val="Tahoma"/>
        <family val="2"/>
      </rPr>
      <t xml:space="preserve">greenwashing </t>
    </r>
    <r>
      <rPr>
        <sz val="9"/>
        <color theme="1"/>
        <rFont val="Tahoma"/>
        <family val="2"/>
      </rPr>
      <t xml:space="preserve">e alinhar investimentos à ação climática, econômica, social e de governança reais. Prioriza-se, ademais, em nível de imediata e Alta Proridade, já tardada, a valoração destes Riscos na Finep posto que sua exigência legal remonta a Lei Geral das Estatais - LGE (13.303), de 2016, já estão implantados na maioria das empresas públicas que sujeitam-se à LGE, inobstante a adoção de plataformas digitais de risco socioambiental, de imagem e identifficadores de Partes Relacionais impedidores de práticas de </t>
    </r>
    <r>
      <rPr>
        <i/>
        <sz val="9"/>
        <color theme="1"/>
        <rFont val="Tahoma"/>
        <family val="2"/>
      </rPr>
      <t>rent-seeking</t>
    </r>
    <r>
      <rPr>
        <sz val="9"/>
        <color theme="1"/>
        <rFont val="Tahoma"/>
        <family val="2"/>
      </rPr>
      <t>, muitas vezes, melhora a qualidade do financiamento, ao reduzir incertezas, aumentar a confiança dos investidores e facilitar o monitoramento de resultados. Sistemas baseados em APIs favorecem, pois, a padronização de critérios de risco e a comparabilidade entre projetos, fortalecendo mercados sustentáveis.</t>
    </r>
  </si>
  <si>
    <t>Contratação de startup por meio de Contrato Público de Solução Inovadora (CPSI) para solucionar desafio interno mapeado pelo Laboratório de Inovação e aprovado pela Diretoria (DESAFIO 1)</t>
  </si>
  <si>
    <t>Necessidade de melhoria da eficiência dos processos internos por meio da aplicação de soluções inovadoras desenvolvidas externamente</t>
  </si>
  <si>
    <t>20.24.0586.01</t>
  </si>
  <si>
    <t>Contratação de empresa especializada na prestação de serviços de organização e realização de eventos demandados pela Finep</t>
  </si>
  <si>
    <t>Prestação de serviços de eventos demandados pela Finep, internos e externos, em âmbito nacional, compreendendo o planejamento, estratégia, organização, coordenação, execução, acompanhamento e avaliação dos eventos realizados.</t>
  </si>
  <si>
    <t>8175700006 - SERVIÇOS AUDIOVISUAIS</t>
  </si>
  <si>
    <t>20.24.0356.00</t>
  </si>
  <si>
    <t>Serviços de audiovisuais, tais como vídeos institucionais, vinhetas, vídeos de ambientes foto realísticos, animações e gravação e edição de vídeos com equipamentos profissionais de alta definição</t>
  </si>
  <si>
    <t>Prestação de serviços de produção e edição de vídeos para a Finep,  garantindo a padronização institucional conforme o Manual de Identidade Visual da Finep e a mitigação de riscos financeiros através do fechamento profissional de arquivos.</t>
  </si>
  <si>
    <t>Game sobre o tema de ética</t>
  </si>
  <si>
    <t>Novas ferramentas necessárias para execução de ações de educação e sensibilização sobre ética</t>
  </si>
  <si>
    <t>Promover ações de fomento para a recuperação, expansão e consolidação do SNCTI</t>
  </si>
  <si>
    <t>Palestra sobre tema de ética que for alvo de consultas e denúncias nos últimos meses, que envolva a questão de ética na administração pública</t>
  </si>
  <si>
    <t>Avanço nas ações de sensibilização sobre ética</t>
  </si>
  <si>
    <t>Palestra sobre tema de ética que for alvo de consultas e denúncias nos meses posteriores a março (ou nos anteriores, mas que não tenham sido alvo na primeira ação do ano), que envolva a questão de ética na administração pública</t>
  </si>
  <si>
    <t>Consultoria para avaliação e cálculo de Risco Socioambiental e Climático - RSAC, de Imagem e identificação de Partes Relacionadas, por meio de APIs - Interfaces de Programação de Aplicações (Application Programming Interface).</t>
  </si>
  <si>
    <t>Serviços de pesquisa e fornecimento de recortes de publicação em Diários Oficiais do Poder Judiciário.</t>
  </si>
  <si>
    <t>A Coordenação de Contencioso da Área Jurídica (AJUR) é a unidade responsável pela representação judicial da FINEP para fins de defender o seu patrimônio e seus interesses perante o Poder Judiciário. 
É imprescindível que essa unidade disponha dos meios necessários para realizar o acompanhamento das publicações, em Diários Oficiais, das decisões judiciais oriundas dos processos judiciais que envolvem a Financiadora de Estudos e Projetos.</t>
  </si>
  <si>
    <t>Uso do Software Plataforma de Busca de Ativos e contratação dos Módulos, para investigação de devedores (pessoas físicas e jurídicas); pesquisa de dados e informações para identificação de redes de atuação na busca por ativos expropriáveis, bens penhoráveis, pessoas de interesse e coexecutados; e fornecimento de registros e certidões (juntas comerciais e cartórios -- imóveis, pessoas e documentos).</t>
  </si>
  <si>
    <t>Justifica-se a contratação demandada dada a necessidade de localização de ativos sujeitos a expropriação, além de dados que possibilitem a localização, citação e intimação dos devedores e pessoas de interesse.</t>
  </si>
  <si>
    <t xml:space="preserve">A Coordenação do Contencioso da Área Jurídica (COCF/AJUR) é a unidade responsável pela busca da satisfação do crédito da FINEP pela via JUDICIAL. Desse modo, revela-se imprescindível que essa unidade disponha dos meios necessários para levantar informações e subsidiar a defesa pelos interesses da FINEP, conforme prevê o Código de Processo Civil, Lei 13.105, de 16 de março de 2015, em seu Art. 798, Inciso II, alínea “c”, cabe ao exequente indicar “os bens suscetíveis de penhora”. </t>
  </si>
  <si>
    <t xml:space="preserve">Uso de Software Jurídico para acompanhamento, monitoramento e organização dos processos juridiciais dos quais a Finep é parte. </t>
  </si>
  <si>
    <t>Atendimento a demanda da Auditoria Interna.</t>
  </si>
  <si>
    <t>Atendimento a demanda da Auditoria interna.</t>
  </si>
  <si>
    <t>AUDI</t>
  </si>
  <si>
    <t>20.25.0863.00</t>
  </si>
  <si>
    <t>Prestação de serviços de auditoria atuarial e financeira sobre as atividades da Fundação de Previdência Complementar dos Empregados ou Servidores da Finep, do IPEA, do CNPq, do INPE e do INPA - FIPECq, relacionadas ao Plano de Benefício cuja Finep é patrocinadora, em atendimento à Resolução CGPAR Nº 38/2022 e Portaria ME Nº 11.222/2022</t>
  </si>
  <si>
    <t>Obrigação legal em atendimento à  resolução CGPAR nº 38/2022. Demanda do CA.</t>
  </si>
  <si>
    <t>Justificativa da prioridade alta</t>
  </si>
  <si>
    <t>Prazo do contrato 
(em meses)</t>
  </si>
  <si>
    <t>Vigência a partir de: 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</si>
</sst>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11"/>
      <name val="Tahoma"/>
      <family val="2"/>
    </font>
    <font>
      <sz val="9"/>
      <name val="Tahoma"/>
      <family val="2"/>
    </font>
    <font>
      <sz val="9"/>
      <color rgb="FFFF0000"/>
      <name val="Tahoma"/>
      <family val="2"/>
    </font>
    <font>
      <b/>
      <sz val="9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rgb="FF000000"/>
      <name val="Tahoma"/>
      <family val="2"/>
    </font>
    <font>
      <sz val="9"/>
      <color rgb="FF242424"/>
      <name val="Tahoma"/>
      <family val="2"/>
    </font>
    <font>
      <sz val="9"/>
      <color rgb="FF000000"/>
      <name val="Arial"/>
      <family val="2"/>
    </font>
    <font>
      <u/>
      <sz val="10"/>
      <color indexed="12"/>
      <name val="Arial"/>
      <family val="2"/>
    </font>
    <font>
      <b/>
      <sz val="9"/>
      <color theme="1"/>
      <name val="Tahoma"/>
      <family val="2"/>
    </font>
    <font>
      <i/>
      <sz val="9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" fontId="4" fillId="2" borderId="0" xfId="0" applyNumberFormat="1" applyFont="1" applyFill="1" applyAlignment="1">
      <alignment vertical="center"/>
    </xf>
    <xf numFmtId="0" fontId="4" fillId="2" borderId="0" xfId="0" applyFont="1" applyFill="1"/>
    <xf numFmtId="164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0" xfId="0" applyFont="1" applyFill="1"/>
    <xf numFmtId="0" fontId="9" fillId="2" borderId="0" xfId="0" applyFont="1" applyFill="1"/>
    <xf numFmtId="0" fontId="4" fillId="6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64" fontId="4" fillId="2" borderId="1" xfId="3" applyNumberFormat="1" applyFont="1" applyFill="1" applyBorder="1" applyAlignment="1">
      <alignment horizontal="center" vertical="center" wrapText="1"/>
    </xf>
    <xf numFmtId="1" fontId="4" fillId="2" borderId="1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3" applyNumberFormat="1" applyFont="1" applyFill="1" applyBorder="1" applyAlignment="1">
      <alignment horizontal="center" vertical="center" wrapText="1"/>
    </xf>
    <xf numFmtId="1" fontId="4" fillId="0" borderId="1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8" fontId="4" fillId="6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1" fontId="4" fillId="2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</cellXfs>
  <cellStyles count="8">
    <cellStyle name="Hiperlink 2" xfId="5" xr:uid="{DE76943C-8789-4865-91D6-D672B778B9D6}"/>
    <cellStyle name="Moeda" xfId="1" builtinId="4"/>
    <cellStyle name="Moeda 2" xfId="3" xr:uid="{8997705F-EE82-437E-AD3D-ADF9C03645E7}"/>
    <cellStyle name="Moeda 2 2" xfId="2" xr:uid="{6D6DB7C1-267A-4914-963F-A45CE9FABA19}"/>
    <cellStyle name="Moeda 2 2 2" xfId="4" xr:uid="{11B0901D-498B-482C-8192-22D7D302A57A}"/>
    <cellStyle name="Moeda 2 2 3" xfId="7" xr:uid="{DABC1E4D-9156-48F9-B698-15E33B302ADD}"/>
    <cellStyle name="Moeda 4" xfId="6" xr:uid="{F4A11312-8A8B-4E53-B760-688F7D2DC064}"/>
    <cellStyle name="Normal" xfId="0" builtinId="0"/>
  </cellStyles>
  <dxfs count="112"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 val="0"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 val="0"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theme="9" tint="0.59999389629810485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FFF00"/>
          </stop>
          <stop position="1">
            <color theme="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4FF7-331D-4710-A7B5-BD5914A7D81F}">
  <dimension ref="A1:R75"/>
  <sheetViews>
    <sheetView tabSelected="1" zoomScale="75" zoomScaleNormal="75" workbookViewId="0">
      <pane ySplit="4" topLeftCell="A5" activePane="bottomLeft" state="frozen"/>
      <selection pane="bottomLeft" activeCell="I2" sqref="I2"/>
    </sheetView>
  </sheetViews>
  <sheetFormatPr defaultColWidth="9.1796875" defaultRowHeight="14.5" x14ac:dyDescent="0.35"/>
  <cols>
    <col min="1" max="1" width="6.7265625" style="15" customWidth="1"/>
    <col min="2" max="2" width="45.7265625" style="15" customWidth="1"/>
    <col min="3" max="5" width="9.1796875" style="15"/>
    <col min="6" max="6" width="10.453125" style="15" customWidth="1"/>
    <col min="7" max="7" width="14.26953125" style="15" customWidth="1"/>
    <col min="8" max="8" width="13.26953125" style="15" customWidth="1"/>
    <col min="9" max="9" width="49.81640625" style="15" customWidth="1"/>
    <col min="10" max="10" width="43.1796875" style="15" customWidth="1"/>
    <col min="11" max="11" width="18" style="15" customWidth="1"/>
    <col min="12" max="12" width="20.1796875" style="15" customWidth="1"/>
    <col min="13" max="13" width="12.81640625" style="15" customWidth="1"/>
    <col min="14" max="14" width="37.1796875" style="15" customWidth="1"/>
    <col min="15" max="15" width="19.1796875" style="15" customWidth="1"/>
    <col min="16" max="16" width="11.81640625" style="15" customWidth="1"/>
    <col min="17" max="17" width="14.453125" style="15" customWidth="1"/>
    <col min="18" max="18" width="54.1796875" style="15" customWidth="1"/>
    <col min="19" max="16384" width="9.1796875" style="15"/>
  </cols>
  <sheetData>
    <row r="1" spans="1:18" s="1" customFormat="1" ht="25.5" customHeight="1" thickBot="1" x14ac:dyDescent="0.3">
      <c r="N1" s="11"/>
    </row>
    <row r="2" spans="1:18" s="6" customFormat="1" ht="23.25" customHeight="1" thickBot="1" x14ac:dyDescent="0.3">
      <c r="A2" s="61" t="s">
        <v>128</v>
      </c>
      <c r="B2" s="62"/>
      <c r="C2" s="63"/>
      <c r="D2" s="3"/>
      <c r="E2" s="1"/>
      <c r="F2" s="64" t="s">
        <v>311</v>
      </c>
      <c r="G2" s="64"/>
      <c r="H2" s="64"/>
      <c r="I2" s="1"/>
      <c r="N2" s="12"/>
    </row>
    <row r="3" spans="1:18" s="6" customFormat="1" ht="11.5" x14ac:dyDescent="0.35">
      <c r="C3" s="2"/>
      <c r="D3" s="2"/>
      <c r="E3" s="4"/>
      <c r="F3" s="2"/>
      <c r="G3" s="5"/>
      <c r="H3" s="5"/>
      <c r="I3" s="2"/>
      <c r="N3" s="12"/>
      <c r="P3" s="7"/>
    </row>
    <row r="4" spans="1:18" s="8" customFormat="1" ht="57.5" x14ac:dyDescent="0.25">
      <c r="A4" s="36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9</v>
      </c>
      <c r="K4" s="36" t="s">
        <v>10</v>
      </c>
      <c r="L4" s="36" t="s">
        <v>11</v>
      </c>
      <c r="M4" s="36" t="s">
        <v>12</v>
      </c>
      <c r="N4" s="36" t="s">
        <v>309</v>
      </c>
      <c r="O4" s="36" t="s">
        <v>13</v>
      </c>
      <c r="P4" s="37" t="s">
        <v>310</v>
      </c>
      <c r="Q4" s="37" t="s">
        <v>14</v>
      </c>
      <c r="R4" s="37" t="s">
        <v>15</v>
      </c>
    </row>
    <row r="5" spans="1:18" s="1" customFormat="1" ht="34.5" x14ac:dyDescent="0.25">
      <c r="A5" s="39">
        <v>1</v>
      </c>
      <c r="B5" s="22" t="s">
        <v>47</v>
      </c>
      <c r="C5" s="41" t="s">
        <v>17</v>
      </c>
      <c r="D5" s="41" t="s">
        <v>18</v>
      </c>
      <c r="E5" s="41" t="s">
        <v>28</v>
      </c>
      <c r="F5" s="41" t="s">
        <v>20</v>
      </c>
      <c r="G5" s="41" t="s">
        <v>129</v>
      </c>
      <c r="H5" s="41" t="s">
        <v>20</v>
      </c>
      <c r="I5" s="44" t="s">
        <v>130</v>
      </c>
      <c r="J5" s="44" t="s">
        <v>131</v>
      </c>
      <c r="K5" s="41" t="s">
        <v>22</v>
      </c>
      <c r="L5" s="41" t="str">
        <f>IF(K5="","PREENCHER COLUNA K",IF(K5="Não se aplica","-","Informar nº contrato (preferência) ou linha PAC"))</f>
        <v>-</v>
      </c>
      <c r="M5" s="41" t="s">
        <v>29</v>
      </c>
      <c r="N5" s="40" t="str">
        <f t="shared" ref="N5:N8" si="0">IF(M5="Alto","Grau de Prioridade Alto: JUSTIFICAR",IF(M5="","PREENCHER COLUNA M","-"))</f>
        <v>-</v>
      </c>
      <c r="O5" s="9">
        <v>2000000</v>
      </c>
      <c r="P5" s="10">
        <v>30</v>
      </c>
      <c r="Q5" s="41" t="s">
        <v>96</v>
      </c>
      <c r="R5" s="40" t="s">
        <v>71</v>
      </c>
    </row>
    <row r="6" spans="1:18" s="1" customFormat="1" ht="34.5" x14ac:dyDescent="0.25">
      <c r="A6" s="39">
        <v>2</v>
      </c>
      <c r="B6" s="21" t="s">
        <v>31</v>
      </c>
      <c r="C6" s="41" t="s">
        <v>17</v>
      </c>
      <c r="D6" s="41" t="s">
        <v>18</v>
      </c>
      <c r="E6" s="41" t="s">
        <v>28</v>
      </c>
      <c r="F6" s="41" t="s">
        <v>20</v>
      </c>
      <c r="G6" s="41" t="s">
        <v>32</v>
      </c>
      <c r="H6" s="41" t="s">
        <v>20</v>
      </c>
      <c r="I6" s="44" t="s">
        <v>33</v>
      </c>
      <c r="J6" s="44" t="s">
        <v>34</v>
      </c>
      <c r="K6" s="41" t="s">
        <v>22</v>
      </c>
      <c r="L6" s="41" t="str">
        <f t="shared" ref="L6" si="1">IF(K6="","PREENCHER COLUNA K",IF(K6="Não se aplica","-","Informar nº contrato (preferência) ou linha PAC"))</f>
        <v>-</v>
      </c>
      <c r="M6" s="41" t="s">
        <v>23</v>
      </c>
      <c r="N6" s="40" t="s">
        <v>35</v>
      </c>
      <c r="O6" s="9">
        <v>20000000</v>
      </c>
      <c r="P6" s="10">
        <v>12</v>
      </c>
      <c r="Q6" s="41" t="s">
        <v>36</v>
      </c>
      <c r="R6" s="40" t="s">
        <v>25</v>
      </c>
    </row>
    <row r="7" spans="1:18" s="1" customFormat="1" ht="34.5" x14ac:dyDescent="0.25">
      <c r="A7" s="39">
        <v>3</v>
      </c>
      <c r="B7" s="46" t="s">
        <v>37</v>
      </c>
      <c r="C7" s="41" t="s">
        <v>17</v>
      </c>
      <c r="D7" s="41" t="s">
        <v>18</v>
      </c>
      <c r="E7" s="41" t="s">
        <v>28</v>
      </c>
      <c r="F7" s="41" t="s">
        <v>20</v>
      </c>
      <c r="G7" s="41" t="s">
        <v>38</v>
      </c>
      <c r="H7" s="41" t="s">
        <v>20</v>
      </c>
      <c r="I7" s="46" t="s">
        <v>39</v>
      </c>
      <c r="J7" s="44" t="s">
        <v>40</v>
      </c>
      <c r="K7" s="41" t="s">
        <v>22</v>
      </c>
      <c r="L7" s="41" t="str">
        <f t="shared" ref="L7" si="2">IF(K7="","PREENCHER COLUNA K",IF(K7="Não se aplica","-","Informar nº contrato (preferência) ou linha PAC"))</f>
        <v>-</v>
      </c>
      <c r="M7" s="41" t="s">
        <v>41</v>
      </c>
      <c r="N7" s="40" t="str">
        <f t="shared" si="0"/>
        <v>-</v>
      </c>
      <c r="O7" s="9">
        <v>150000</v>
      </c>
      <c r="P7" s="10">
        <v>36</v>
      </c>
      <c r="Q7" s="41" t="s">
        <v>42</v>
      </c>
      <c r="R7" s="40" t="s">
        <v>25</v>
      </c>
    </row>
    <row r="8" spans="1:18" s="1" customFormat="1" ht="34.5" x14ac:dyDescent="0.25">
      <c r="A8" s="39">
        <v>4</v>
      </c>
      <c r="B8" s="48" t="s">
        <v>48</v>
      </c>
      <c r="C8" s="41" t="s">
        <v>17</v>
      </c>
      <c r="D8" s="41" t="s">
        <v>18</v>
      </c>
      <c r="E8" s="41" t="s">
        <v>28</v>
      </c>
      <c r="F8" s="41" t="s">
        <v>21</v>
      </c>
      <c r="G8" s="41" t="str">
        <f t="shared" ref="G8" si="3">IF(F8="","",IF(F8="Não","-","Informar nº do contrato"))</f>
        <v>-</v>
      </c>
      <c r="H8" s="41" t="s">
        <v>22</v>
      </c>
      <c r="I8" s="44" t="s">
        <v>49</v>
      </c>
      <c r="J8" s="44" t="s">
        <v>50</v>
      </c>
      <c r="K8" s="41" t="s">
        <v>22</v>
      </c>
      <c r="L8" s="41" t="str">
        <f t="shared" ref="L8" si="4">IF(K8="","PREENCHER COLUNA K",IF(K8="Não se aplica","-","Informar nº contrato (preferência) ou linha PAC"))</f>
        <v>-</v>
      </c>
      <c r="M8" s="41" t="s">
        <v>29</v>
      </c>
      <c r="N8" s="40" t="str">
        <f t="shared" si="0"/>
        <v>-</v>
      </c>
      <c r="O8" s="9">
        <v>300000</v>
      </c>
      <c r="P8" s="10">
        <v>12</v>
      </c>
      <c r="Q8" s="41" t="s">
        <v>30</v>
      </c>
      <c r="R8" s="40" t="s">
        <v>71</v>
      </c>
    </row>
    <row r="9" spans="1:18" s="1" customFormat="1" ht="56.5" customHeight="1" x14ac:dyDescent="0.25">
      <c r="A9" s="39">
        <v>5</v>
      </c>
      <c r="B9" s="40" t="s">
        <v>132</v>
      </c>
      <c r="C9" s="41" t="s">
        <v>17</v>
      </c>
      <c r="D9" s="41" t="s">
        <v>18</v>
      </c>
      <c r="E9" s="41" t="s">
        <v>53</v>
      </c>
      <c r="F9" s="41" t="s">
        <v>20</v>
      </c>
      <c r="G9" s="41" t="s">
        <v>133</v>
      </c>
      <c r="H9" s="41" t="s">
        <v>20</v>
      </c>
      <c r="I9" s="44" t="s">
        <v>134</v>
      </c>
      <c r="J9" s="44" t="s">
        <v>135</v>
      </c>
      <c r="K9" s="41" t="s">
        <v>22</v>
      </c>
      <c r="L9" s="41" t="str">
        <f>IF(K9="","PREENCHER COLUNA K",IF(K9="Não se aplica","-","Informar nº contrato (preferência) ou linha PAC"))</f>
        <v>-</v>
      </c>
      <c r="M9" s="41" t="s">
        <v>23</v>
      </c>
      <c r="N9" s="40" t="s">
        <v>136</v>
      </c>
      <c r="O9" s="9">
        <v>15282208.98</v>
      </c>
      <c r="P9" s="10">
        <v>24</v>
      </c>
      <c r="Q9" s="41" t="s">
        <v>68</v>
      </c>
      <c r="R9" s="40" t="s">
        <v>25</v>
      </c>
    </row>
    <row r="10" spans="1:18" s="1" customFormat="1" ht="34.5" x14ac:dyDescent="0.25">
      <c r="A10" s="39">
        <v>6</v>
      </c>
      <c r="B10" s="40" t="s">
        <v>52</v>
      </c>
      <c r="C10" s="41" t="s">
        <v>17</v>
      </c>
      <c r="D10" s="41" t="s">
        <v>18</v>
      </c>
      <c r="E10" s="41" t="s">
        <v>53</v>
      </c>
      <c r="F10" s="41" t="s">
        <v>21</v>
      </c>
      <c r="G10" s="41" t="s">
        <v>19</v>
      </c>
      <c r="H10" s="41" t="s">
        <v>22</v>
      </c>
      <c r="I10" s="44" t="s">
        <v>137</v>
      </c>
      <c r="J10" s="47" t="s">
        <v>54</v>
      </c>
      <c r="K10" s="41" t="s">
        <v>22</v>
      </c>
      <c r="L10" s="41" t="str">
        <f>IF(K10="","PREENCHER COLUNA K",IF(K10="Não se aplica","-","Informar nº contrato (preferência) ou linha PAC"))</f>
        <v>-</v>
      </c>
      <c r="M10" s="41" t="s">
        <v>23</v>
      </c>
      <c r="N10" s="40" t="s">
        <v>138</v>
      </c>
      <c r="O10" s="27">
        <v>2580000</v>
      </c>
      <c r="P10" s="28">
        <v>30</v>
      </c>
      <c r="Q10" s="41" t="s">
        <v>24</v>
      </c>
      <c r="R10" s="40" t="s">
        <v>25</v>
      </c>
    </row>
    <row r="11" spans="1:18" s="1" customFormat="1" ht="34.5" x14ac:dyDescent="0.25">
      <c r="A11" s="39">
        <v>7</v>
      </c>
      <c r="B11" s="40" t="s">
        <v>55</v>
      </c>
      <c r="C11" s="41" t="s">
        <v>17</v>
      </c>
      <c r="D11" s="41" t="s">
        <v>18</v>
      </c>
      <c r="E11" s="41" t="s">
        <v>53</v>
      </c>
      <c r="F11" s="41" t="s">
        <v>21</v>
      </c>
      <c r="G11" s="41" t="s">
        <v>19</v>
      </c>
      <c r="H11" s="41" t="s">
        <v>22</v>
      </c>
      <c r="I11" s="44" t="s">
        <v>56</v>
      </c>
      <c r="J11" s="47" t="s">
        <v>54</v>
      </c>
      <c r="K11" s="41" t="s">
        <v>22</v>
      </c>
      <c r="L11" s="41" t="str">
        <f t="shared" ref="L11" si="5">IF(K11="","PREENCHER COLUNA K",IF(K11="Não se aplica","-","Informar nº contrato (preferência) ou linha PAC"))</f>
        <v>-</v>
      </c>
      <c r="M11" s="41" t="s">
        <v>29</v>
      </c>
      <c r="N11" s="40" t="str">
        <f t="shared" ref="N11" si="6">IF(M11="Alto","Grau de Prioridade Alto: JUSTIFICAR",IF(M11="","PREENCHER COLUNA M","-"))</f>
        <v>-</v>
      </c>
      <c r="O11" s="9">
        <v>1452000</v>
      </c>
      <c r="P11" s="10">
        <v>12</v>
      </c>
      <c r="Q11" s="41" t="s">
        <v>30</v>
      </c>
      <c r="R11" s="40" t="s">
        <v>25</v>
      </c>
    </row>
    <row r="12" spans="1:18" s="1" customFormat="1" ht="49" customHeight="1" x14ac:dyDescent="0.25">
      <c r="A12" s="39">
        <v>8</v>
      </c>
      <c r="B12" s="23" t="s">
        <v>47</v>
      </c>
      <c r="C12" s="34" t="s">
        <v>17</v>
      </c>
      <c r="D12" s="34" t="s">
        <v>18</v>
      </c>
      <c r="E12" s="34" t="s">
        <v>53</v>
      </c>
      <c r="F12" s="34" t="s">
        <v>21</v>
      </c>
      <c r="G12" s="41" t="s">
        <v>19</v>
      </c>
      <c r="H12" s="34" t="s">
        <v>22</v>
      </c>
      <c r="I12" s="44" t="s">
        <v>139</v>
      </c>
      <c r="J12" s="18" t="s">
        <v>140</v>
      </c>
      <c r="K12" s="34" t="s">
        <v>22</v>
      </c>
      <c r="L12" s="34" t="s">
        <v>19</v>
      </c>
      <c r="M12" s="34" t="s">
        <v>29</v>
      </c>
      <c r="N12" s="44" t="s">
        <v>19</v>
      </c>
      <c r="O12" s="13">
        <v>500000</v>
      </c>
      <c r="P12" s="14">
        <v>30</v>
      </c>
      <c r="Q12" s="34" t="s">
        <v>107</v>
      </c>
      <c r="R12" s="40" t="s">
        <v>25</v>
      </c>
    </row>
    <row r="13" spans="1:18" s="1" customFormat="1" ht="103.5" x14ac:dyDescent="0.25">
      <c r="A13" s="39">
        <v>9</v>
      </c>
      <c r="B13" s="23" t="s">
        <v>47</v>
      </c>
      <c r="C13" s="34" t="s">
        <v>17</v>
      </c>
      <c r="D13" s="34" t="s">
        <v>18</v>
      </c>
      <c r="E13" s="34" t="s">
        <v>51</v>
      </c>
      <c r="F13" s="34" t="s">
        <v>21</v>
      </c>
      <c r="G13" s="34" t="s">
        <v>19</v>
      </c>
      <c r="H13" s="34" t="s">
        <v>22</v>
      </c>
      <c r="I13" s="44" t="s">
        <v>141</v>
      </c>
      <c r="J13" s="44" t="s">
        <v>142</v>
      </c>
      <c r="K13" s="34" t="s">
        <v>22</v>
      </c>
      <c r="L13" s="34" t="s">
        <v>19</v>
      </c>
      <c r="M13" s="34" t="s">
        <v>29</v>
      </c>
      <c r="N13" s="44" t="s">
        <v>19</v>
      </c>
      <c r="O13" s="13">
        <v>1350000</v>
      </c>
      <c r="P13" s="14">
        <v>24</v>
      </c>
      <c r="Q13" s="34" t="s">
        <v>24</v>
      </c>
      <c r="R13" s="40" t="s">
        <v>25</v>
      </c>
    </row>
    <row r="14" spans="1:18" s="1" customFormat="1" ht="34.5" x14ac:dyDescent="0.25">
      <c r="A14" s="39">
        <v>10</v>
      </c>
      <c r="B14" s="44" t="s">
        <v>143</v>
      </c>
      <c r="C14" s="41" t="s">
        <v>17</v>
      </c>
      <c r="D14" s="41" t="s">
        <v>69</v>
      </c>
      <c r="E14" s="41" t="s">
        <v>70</v>
      </c>
      <c r="F14" s="41" t="s">
        <v>20</v>
      </c>
      <c r="G14" s="41" t="s">
        <v>144</v>
      </c>
      <c r="H14" s="41" t="s">
        <v>20</v>
      </c>
      <c r="I14" s="44" t="s">
        <v>145</v>
      </c>
      <c r="J14" s="44" t="s">
        <v>116</v>
      </c>
      <c r="K14" s="41" t="s">
        <v>22</v>
      </c>
      <c r="L14" s="41" t="str">
        <f t="shared" ref="L14:L22" si="7">IF(K14="","PREENCHER COLUNA K",IF(K14="Não se aplica","-","Informar nº contrato (preferência) ou linha PAC"))</f>
        <v>-</v>
      </c>
      <c r="M14" s="41" t="s">
        <v>29</v>
      </c>
      <c r="N14" s="40" t="str">
        <f t="shared" ref="N14:N19" si="8">IF(M14="Alto","Grau de Prioridade Alto: JUSTIFICAR",IF(M14="","PREENCHER COLUNA M","-"))</f>
        <v>-</v>
      </c>
      <c r="O14" s="9">
        <v>215000</v>
      </c>
      <c r="P14" s="10">
        <v>12</v>
      </c>
      <c r="Q14" s="41" t="s">
        <v>79</v>
      </c>
      <c r="R14" s="40" t="s">
        <v>71</v>
      </c>
    </row>
    <row r="15" spans="1:18" s="1" customFormat="1" ht="49.5" customHeight="1" x14ac:dyDescent="0.25">
      <c r="A15" s="39">
        <v>11</v>
      </c>
      <c r="B15" s="44" t="s">
        <v>146</v>
      </c>
      <c r="C15" s="41" t="s">
        <v>17</v>
      </c>
      <c r="D15" s="41" t="s">
        <v>69</v>
      </c>
      <c r="E15" s="41" t="s">
        <v>70</v>
      </c>
      <c r="F15" s="41" t="s">
        <v>21</v>
      </c>
      <c r="G15" s="41" t="s">
        <v>19</v>
      </c>
      <c r="H15" s="41" t="s">
        <v>22</v>
      </c>
      <c r="I15" s="44" t="s">
        <v>147</v>
      </c>
      <c r="J15" s="44" t="s">
        <v>116</v>
      </c>
      <c r="K15" s="41" t="s">
        <v>72</v>
      </c>
      <c r="L15" s="41" t="s">
        <v>255</v>
      </c>
      <c r="M15" s="41" t="s">
        <v>29</v>
      </c>
      <c r="N15" s="40" t="str">
        <f t="shared" si="8"/>
        <v>-</v>
      </c>
      <c r="O15" s="9">
        <v>700000</v>
      </c>
      <c r="P15" s="10">
        <v>12</v>
      </c>
      <c r="Q15" s="41" t="s">
        <v>36</v>
      </c>
      <c r="R15" s="40" t="s">
        <v>71</v>
      </c>
    </row>
    <row r="16" spans="1:18" s="1" customFormat="1" ht="34.5" x14ac:dyDescent="0.25">
      <c r="A16" s="39">
        <v>12</v>
      </c>
      <c r="B16" s="44" t="s">
        <v>148</v>
      </c>
      <c r="C16" s="41" t="s">
        <v>17</v>
      </c>
      <c r="D16" s="41" t="s">
        <v>69</v>
      </c>
      <c r="E16" s="41" t="s">
        <v>70</v>
      </c>
      <c r="F16" s="41" t="s">
        <v>20</v>
      </c>
      <c r="G16" s="41" t="s">
        <v>149</v>
      </c>
      <c r="H16" s="41" t="s">
        <v>20</v>
      </c>
      <c r="I16" s="44" t="s">
        <v>150</v>
      </c>
      <c r="J16" s="44" t="s">
        <v>151</v>
      </c>
      <c r="K16" s="41" t="s">
        <v>22</v>
      </c>
      <c r="L16" s="41" t="str">
        <f t="shared" si="7"/>
        <v>-</v>
      </c>
      <c r="M16" s="41" t="s">
        <v>41</v>
      </c>
      <c r="N16" s="40" t="str">
        <f t="shared" si="8"/>
        <v>-</v>
      </c>
      <c r="O16" s="9">
        <v>20000</v>
      </c>
      <c r="P16" s="10">
        <v>24</v>
      </c>
      <c r="Q16" s="41" t="s">
        <v>24</v>
      </c>
      <c r="R16" s="40" t="s">
        <v>71</v>
      </c>
    </row>
    <row r="17" spans="1:18" s="1" customFormat="1" ht="33.75" customHeight="1" x14ac:dyDescent="0.25">
      <c r="A17" s="39">
        <v>13</v>
      </c>
      <c r="B17" s="44" t="s">
        <v>83</v>
      </c>
      <c r="C17" s="41" t="s">
        <v>17</v>
      </c>
      <c r="D17" s="41" t="s">
        <v>69</v>
      </c>
      <c r="E17" s="41" t="s">
        <v>70</v>
      </c>
      <c r="F17" s="41" t="s">
        <v>20</v>
      </c>
      <c r="G17" s="41" t="s">
        <v>152</v>
      </c>
      <c r="H17" s="41" t="s">
        <v>21</v>
      </c>
      <c r="I17" s="44" t="s">
        <v>153</v>
      </c>
      <c r="J17" s="44" t="s">
        <v>154</v>
      </c>
      <c r="K17" s="41" t="s">
        <v>26</v>
      </c>
      <c r="L17" s="41" t="s">
        <v>80</v>
      </c>
      <c r="M17" s="41" t="s">
        <v>29</v>
      </c>
      <c r="N17" s="40" t="str">
        <f t="shared" si="8"/>
        <v>-</v>
      </c>
      <c r="O17" s="9">
        <v>75000</v>
      </c>
      <c r="P17" s="10">
        <v>30</v>
      </c>
      <c r="Q17" s="41" t="s">
        <v>63</v>
      </c>
      <c r="R17" s="40" t="s">
        <v>71</v>
      </c>
    </row>
    <row r="18" spans="1:18" s="1" customFormat="1" ht="47.25" customHeight="1" x14ac:dyDescent="0.25">
      <c r="A18" s="39">
        <v>14</v>
      </c>
      <c r="B18" s="44" t="s">
        <v>155</v>
      </c>
      <c r="C18" s="41" t="s">
        <v>17</v>
      </c>
      <c r="D18" s="41" t="s">
        <v>69</v>
      </c>
      <c r="E18" s="41" t="s">
        <v>70</v>
      </c>
      <c r="F18" s="41" t="s">
        <v>20</v>
      </c>
      <c r="G18" s="41" t="s">
        <v>156</v>
      </c>
      <c r="H18" s="41" t="s">
        <v>21</v>
      </c>
      <c r="I18" s="44" t="s">
        <v>157</v>
      </c>
      <c r="J18" s="44" t="s">
        <v>158</v>
      </c>
      <c r="K18" s="41" t="s">
        <v>26</v>
      </c>
      <c r="L18" s="41" t="s">
        <v>159</v>
      </c>
      <c r="M18" s="41" t="s">
        <v>29</v>
      </c>
      <c r="N18" s="40" t="str">
        <f t="shared" si="8"/>
        <v>-</v>
      </c>
      <c r="O18" s="9">
        <v>60000</v>
      </c>
      <c r="P18" s="10">
        <v>60</v>
      </c>
      <c r="Q18" s="41" t="s">
        <v>63</v>
      </c>
      <c r="R18" s="40" t="s">
        <v>71</v>
      </c>
    </row>
    <row r="19" spans="1:18" s="1" customFormat="1" ht="49.5" customHeight="1" x14ac:dyDescent="0.25">
      <c r="A19" s="39">
        <v>15</v>
      </c>
      <c r="B19" s="44" t="s">
        <v>155</v>
      </c>
      <c r="C19" s="41" t="s">
        <v>17</v>
      </c>
      <c r="D19" s="41" t="s">
        <v>69</v>
      </c>
      <c r="E19" s="41" t="s">
        <v>70</v>
      </c>
      <c r="F19" s="41" t="s">
        <v>20</v>
      </c>
      <c r="G19" s="41" t="s">
        <v>159</v>
      </c>
      <c r="H19" s="41" t="s">
        <v>21</v>
      </c>
      <c r="I19" s="44" t="s">
        <v>160</v>
      </c>
      <c r="J19" s="44" t="s">
        <v>158</v>
      </c>
      <c r="K19" s="41" t="s">
        <v>26</v>
      </c>
      <c r="L19" s="41" t="s">
        <v>156</v>
      </c>
      <c r="M19" s="41" t="s">
        <v>29</v>
      </c>
      <c r="N19" s="40" t="str">
        <f t="shared" si="8"/>
        <v>-</v>
      </c>
      <c r="O19" s="9">
        <v>60000</v>
      </c>
      <c r="P19" s="10">
        <v>60</v>
      </c>
      <c r="Q19" s="41" t="s">
        <v>27</v>
      </c>
      <c r="R19" s="40" t="s">
        <v>71</v>
      </c>
    </row>
    <row r="20" spans="1:18" s="1" customFormat="1" ht="48" customHeight="1" x14ac:dyDescent="0.25">
      <c r="A20" s="39">
        <v>16</v>
      </c>
      <c r="B20" s="44" t="s">
        <v>37</v>
      </c>
      <c r="C20" s="41" t="s">
        <v>17</v>
      </c>
      <c r="D20" s="41" t="s">
        <v>69</v>
      </c>
      <c r="E20" s="41" t="s">
        <v>70</v>
      </c>
      <c r="F20" s="41" t="s">
        <v>20</v>
      </c>
      <c r="G20" s="41" t="s">
        <v>161</v>
      </c>
      <c r="H20" s="41" t="s">
        <v>21</v>
      </c>
      <c r="I20" s="44" t="s">
        <v>162</v>
      </c>
      <c r="J20" s="44" t="s">
        <v>84</v>
      </c>
      <c r="K20" s="41" t="s">
        <v>22</v>
      </c>
      <c r="L20" s="41" t="str">
        <f t="shared" si="7"/>
        <v>-</v>
      </c>
      <c r="M20" s="41" t="s">
        <v>29</v>
      </c>
      <c r="N20" s="40" t="str">
        <f t="shared" ref="N20" si="9">IF(M20="Alto","Grau de Prioridade Alto: JUSTIFICAR",IF(M20="","PREENCHER COLUNA M","-"))</f>
        <v>-</v>
      </c>
      <c r="O20" s="9">
        <v>12000</v>
      </c>
      <c r="P20" s="10">
        <v>24</v>
      </c>
      <c r="Q20" s="41" t="s">
        <v>36</v>
      </c>
      <c r="R20" s="40" t="s">
        <v>71</v>
      </c>
    </row>
    <row r="21" spans="1:18" s="1" customFormat="1" ht="50.25" customHeight="1" x14ac:dyDescent="0.25">
      <c r="A21" s="39">
        <v>17</v>
      </c>
      <c r="B21" s="44" t="s">
        <v>163</v>
      </c>
      <c r="C21" s="41" t="s">
        <v>17</v>
      </c>
      <c r="D21" s="41" t="s">
        <v>69</v>
      </c>
      <c r="E21" s="41" t="s">
        <v>70</v>
      </c>
      <c r="F21" s="41" t="s">
        <v>20</v>
      </c>
      <c r="G21" s="41" t="s">
        <v>164</v>
      </c>
      <c r="H21" s="41" t="s">
        <v>21</v>
      </c>
      <c r="I21" s="44" t="s">
        <v>165</v>
      </c>
      <c r="J21" s="44" t="s">
        <v>166</v>
      </c>
      <c r="K21" s="41" t="s">
        <v>22</v>
      </c>
      <c r="L21" s="41" t="str">
        <f t="shared" si="7"/>
        <v>-</v>
      </c>
      <c r="M21" s="41" t="s">
        <v>23</v>
      </c>
      <c r="N21" s="40" t="s">
        <v>167</v>
      </c>
      <c r="O21" s="9">
        <v>20000000</v>
      </c>
      <c r="P21" s="10">
        <v>120</v>
      </c>
      <c r="Q21" s="41" t="s">
        <v>73</v>
      </c>
      <c r="R21" s="40" t="s">
        <v>71</v>
      </c>
    </row>
    <row r="22" spans="1:18" s="1" customFormat="1" ht="58.5" customHeight="1" x14ac:dyDescent="0.25">
      <c r="A22" s="39">
        <v>18</v>
      </c>
      <c r="B22" s="38" t="s">
        <v>168</v>
      </c>
      <c r="C22" s="41" t="s">
        <v>17</v>
      </c>
      <c r="D22" s="41" t="s">
        <v>69</v>
      </c>
      <c r="E22" s="41" t="s">
        <v>70</v>
      </c>
      <c r="F22" s="41" t="s">
        <v>20</v>
      </c>
      <c r="G22" s="41" t="s">
        <v>81</v>
      </c>
      <c r="H22" s="41" t="s">
        <v>21</v>
      </c>
      <c r="I22" s="44" t="s">
        <v>169</v>
      </c>
      <c r="J22" s="44" t="s">
        <v>82</v>
      </c>
      <c r="K22" s="41" t="s">
        <v>22</v>
      </c>
      <c r="L22" s="41" t="str">
        <f t="shared" si="7"/>
        <v>-</v>
      </c>
      <c r="M22" s="41" t="s">
        <v>29</v>
      </c>
      <c r="N22" s="40" t="str">
        <f t="shared" ref="N22" si="10">IF(M22="Alto","Grau de Prioridade Alto: JUSTIFICAR",IF(M22="","PREENCHER COLUNA M","-"))</f>
        <v>-</v>
      </c>
      <c r="O22" s="9">
        <v>2000000</v>
      </c>
      <c r="P22" s="10">
        <v>30</v>
      </c>
      <c r="Q22" s="41" t="s">
        <v>73</v>
      </c>
      <c r="R22" s="40" t="s">
        <v>71</v>
      </c>
    </row>
    <row r="23" spans="1:18" s="1" customFormat="1" ht="50.5" customHeight="1" x14ac:dyDescent="0.25">
      <c r="A23" s="39">
        <v>19</v>
      </c>
      <c r="B23" s="40" t="s">
        <v>122</v>
      </c>
      <c r="C23" s="41" t="s">
        <v>17</v>
      </c>
      <c r="D23" s="41" t="s">
        <v>117</v>
      </c>
      <c r="E23" s="41" t="s">
        <v>19</v>
      </c>
      <c r="F23" s="41" t="s">
        <v>21</v>
      </c>
      <c r="G23" s="41" t="s">
        <v>19</v>
      </c>
      <c r="H23" s="41" t="s">
        <v>22</v>
      </c>
      <c r="I23" s="44" t="s">
        <v>170</v>
      </c>
      <c r="J23" s="44" t="s">
        <v>171</v>
      </c>
      <c r="K23" s="41" t="s">
        <v>22</v>
      </c>
      <c r="L23" s="41" t="str">
        <f t="shared" ref="L23:L34" si="11">IF(K23="","PREENCHER COLUNA K",IF(K23="Não se aplica","-","Informar nº contrato (preferência) ou linha PAC"))</f>
        <v>-</v>
      </c>
      <c r="M23" s="41" t="s">
        <v>29</v>
      </c>
      <c r="N23" s="40" t="str">
        <f>IF(M23="Alto","Grau de Prioridade Alto: JUSTIFICAR",IF(M23="","PREENCHER COLUNA M","-"))</f>
        <v>-</v>
      </c>
      <c r="O23" s="27">
        <v>450000</v>
      </c>
      <c r="P23" s="28">
        <v>30</v>
      </c>
      <c r="Q23" s="41" t="s">
        <v>24</v>
      </c>
      <c r="R23" s="40" t="s">
        <v>71</v>
      </c>
    </row>
    <row r="24" spans="1:18" s="8" customFormat="1" ht="34.5" x14ac:dyDescent="0.25">
      <c r="A24" s="39">
        <v>20</v>
      </c>
      <c r="B24" s="40" t="s">
        <v>119</v>
      </c>
      <c r="C24" s="41" t="s">
        <v>17</v>
      </c>
      <c r="D24" s="41" t="s">
        <v>117</v>
      </c>
      <c r="E24" s="41" t="s">
        <v>120</v>
      </c>
      <c r="F24" s="41" t="s">
        <v>21</v>
      </c>
      <c r="G24" s="41" t="s">
        <v>19</v>
      </c>
      <c r="H24" s="41" t="s">
        <v>22</v>
      </c>
      <c r="I24" s="44" t="s">
        <v>172</v>
      </c>
      <c r="J24" s="44" t="s">
        <v>173</v>
      </c>
      <c r="K24" s="41" t="s">
        <v>22</v>
      </c>
      <c r="L24" s="41" t="str">
        <f t="shared" si="11"/>
        <v>-</v>
      </c>
      <c r="M24" s="41" t="s">
        <v>29</v>
      </c>
      <c r="N24" s="40" t="str">
        <f>IF(M24="Alto","Grau de Prioridade Alto: JUSTIFICAR",IF(M24="","PREENCHER COLUNA M","-"))</f>
        <v>-</v>
      </c>
      <c r="O24" s="27">
        <v>150000</v>
      </c>
      <c r="P24" s="28">
        <v>48</v>
      </c>
      <c r="Q24" s="41" t="s">
        <v>24</v>
      </c>
      <c r="R24" s="40" t="s">
        <v>71</v>
      </c>
    </row>
    <row r="25" spans="1:18" s="8" customFormat="1" ht="46" x14ac:dyDescent="0.25">
      <c r="A25" s="39">
        <v>21</v>
      </c>
      <c r="B25" s="40" t="s">
        <v>110</v>
      </c>
      <c r="C25" s="41" t="s">
        <v>17</v>
      </c>
      <c r="D25" s="41" t="s">
        <v>117</v>
      </c>
      <c r="E25" s="41" t="s">
        <v>120</v>
      </c>
      <c r="F25" s="41" t="s">
        <v>20</v>
      </c>
      <c r="G25" s="41" t="s">
        <v>174</v>
      </c>
      <c r="H25" s="41" t="s">
        <v>21</v>
      </c>
      <c r="I25" s="44" t="s">
        <v>175</v>
      </c>
      <c r="J25" s="44" t="s">
        <v>176</v>
      </c>
      <c r="K25" s="41" t="s">
        <v>22</v>
      </c>
      <c r="L25" s="41" t="str">
        <f t="shared" si="11"/>
        <v>-</v>
      </c>
      <c r="M25" s="41" t="s">
        <v>23</v>
      </c>
      <c r="N25" s="40" t="s">
        <v>177</v>
      </c>
      <c r="O25" s="27">
        <v>200000</v>
      </c>
      <c r="P25" s="28">
        <v>60</v>
      </c>
      <c r="Q25" s="41" t="s">
        <v>63</v>
      </c>
      <c r="R25" s="40" t="s">
        <v>71</v>
      </c>
    </row>
    <row r="26" spans="1:18" s="1" customFormat="1" ht="46" x14ac:dyDescent="0.25">
      <c r="A26" s="39">
        <v>22</v>
      </c>
      <c r="B26" s="40" t="s">
        <v>47</v>
      </c>
      <c r="C26" s="41" t="s">
        <v>17</v>
      </c>
      <c r="D26" s="41" t="s">
        <v>117</v>
      </c>
      <c r="E26" s="41" t="s">
        <v>121</v>
      </c>
      <c r="F26" s="41" t="s">
        <v>21</v>
      </c>
      <c r="G26" s="41" t="s">
        <v>19</v>
      </c>
      <c r="H26" s="41" t="s">
        <v>22</v>
      </c>
      <c r="I26" s="44" t="s">
        <v>178</v>
      </c>
      <c r="J26" s="44" t="s">
        <v>179</v>
      </c>
      <c r="K26" s="41" t="s">
        <v>22</v>
      </c>
      <c r="L26" s="41" t="str">
        <f t="shared" si="11"/>
        <v>-</v>
      </c>
      <c r="M26" s="41" t="s">
        <v>29</v>
      </c>
      <c r="N26" s="40" t="str">
        <f>IF(M26="Alto","Grau de Prioridade Alto: JUSTIFICAR",IF(M26="","PREENCHER COLUNA M","-"))</f>
        <v>-</v>
      </c>
      <c r="O26" s="27">
        <v>15000</v>
      </c>
      <c r="P26" s="28">
        <v>36</v>
      </c>
      <c r="Q26" s="41" t="s">
        <v>107</v>
      </c>
      <c r="R26" s="40" t="s">
        <v>71</v>
      </c>
    </row>
    <row r="27" spans="1:18" s="16" customFormat="1" ht="34.5" x14ac:dyDescent="0.25">
      <c r="A27" s="39">
        <v>23</v>
      </c>
      <c r="B27" s="40" t="s">
        <v>110</v>
      </c>
      <c r="C27" s="41" t="s">
        <v>17</v>
      </c>
      <c r="D27" s="41" t="s">
        <v>117</v>
      </c>
      <c r="E27" s="41" t="s">
        <v>121</v>
      </c>
      <c r="F27" s="41" t="s">
        <v>21</v>
      </c>
      <c r="G27" s="41" t="s">
        <v>19</v>
      </c>
      <c r="H27" s="41" t="s">
        <v>22</v>
      </c>
      <c r="I27" s="44" t="s">
        <v>180</v>
      </c>
      <c r="J27" s="40" t="s">
        <v>181</v>
      </c>
      <c r="K27" s="41" t="s">
        <v>22</v>
      </c>
      <c r="L27" s="41" t="str">
        <f t="shared" si="11"/>
        <v>-</v>
      </c>
      <c r="M27" s="41" t="s">
        <v>29</v>
      </c>
      <c r="N27" s="40" t="str">
        <f>IF(M27="Alto","Grau de Prioridade Alto: JUSTIFICAR",IF(M27="","PREENCHER COLUNA M","-"))</f>
        <v>-</v>
      </c>
      <c r="O27" s="27">
        <v>20000000</v>
      </c>
      <c r="P27" s="28">
        <v>60</v>
      </c>
      <c r="Q27" s="41" t="s">
        <v>107</v>
      </c>
      <c r="R27" s="40" t="s">
        <v>71</v>
      </c>
    </row>
    <row r="28" spans="1:18" s="8" customFormat="1" ht="34.5" x14ac:dyDescent="0.25">
      <c r="A28" s="39">
        <v>24</v>
      </c>
      <c r="B28" s="40" t="s">
        <v>122</v>
      </c>
      <c r="C28" s="41" t="s">
        <v>17</v>
      </c>
      <c r="D28" s="41" t="s">
        <v>117</v>
      </c>
      <c r="E28" s="41" t="s">
        <v>121</v>
      </c>
      <c r="F28" s="41" t="s">
        <v>21</v>
      </c>
      <c r="G28" s="41" t="s">
        <v>19</v>
      </c>
      <c r="H28" s="41" t="s">
        <v>22</v>
      </c>
      <c r="I28" s="44" t="s">
        <v>182</v>
      </c>
      <c r="J28" s="40" t="s">
        <v>183</v>
      </c>
      <c r="K28" s="41" t="s">
        <v>22</v>
      </c>
      <c r="L28" s="41" t="str">
        <f t="shared" si="11"/>
        <v>-</v>
      </c>
      <c r="M28" s="41" t="s">
        <v>29</v>
      </c>
      <c r="N28" s="40" t="str">
        <f>IF(M28="Alto","Grau de Prioridade Alto: JUSTIFICAR",IF(M28="","PREENCHER COLUNA M","-"))</f>
        <v>-</v>
      </c>
      <c r="O28" s="27">
        <v>2500000</v>
      </c>
      <c r="P28" s="28">
        <v>60</v>
      </c>
      <c r="Q28" s="41" t="s">
        <v>107</v>
      </c>
      <c r="R28" s="40" t="s">
        <v>71</v>
      </c>
    </row>
    <row r="29" spans="1:18" s="8" customFormat="1" ht="34.5" x14ac:dyDescent="0.25">
      <c r="A29" s="39">
        <v>25</v>
      </c>
      <c r="B29" s="40" t="s">
        <v>119</v>
      </c>
      <c r="C29" s="41" t="s">
        <v>17</v>
      </c>
      <c r="D29" s="41" t="s">
        <v>117</v>
      </c>
      <c r="E29" s="41" t="s">
        <v>120</v>
      </c>
      <c r="F29" s="41" t="s">
        <v>21</v>
      </c>
      <c r="G29" s="41" t="s">
        <v>19</v>
      </c>
      <c r="H29" s="41" t="s">
        <v>22</v>
      </c>
      <c r="I29" s="44" t="s">
        <v>184</v>
      </c>
      <c r="J29" s="44" t="s">
        <v>185</v>
      </c>
      <c r="K29" s="41" t="s">
        <v>22</v>
      </c>
      <c r="L29" s="41" t="str">
        <f t="shared" si="11"/>
        <v>-</v>
      </c>
      <c r="M29" s="41" t="s">
        <v>29</v>
      </c>
      <c r="N29" s="40" t="str">
        <f>IF(M29="Alto","Grau de Prioridade Alto: JUSTIFICAR",IF(M29="","PREENCHER COLUNA M","-"))</f>
        <v>-</v>
      </c>
      <c r="O29" s="13">
        <v>1000000</v>
      </c>
      <c r="P29" s="54">
        <v>48</v>
      </c>
      <c r="Q29" s="41" t="s">
        <v>107</v>
      </c>
      <c r="R29" s="40" t="s">
        <v>71</v>
      </c>
    </row>
    <row r="30" spans="1:18" s="17" customFormat="1" ht="92" x14ac:dyDescent="0.25">
      <c r="A30" s="39">
        <v>26</v>
      </c>
      <c r="B30" s="40" t="s">
        <v>110</v>
      </c>
      <c r="C30" s="41" t="s">
        <v>17</v>
      </c>
      <c r="D30" s="41" t="s">
        <v>117</v>
      </c>
      <c r="E30" s="41" t="s">
        <v>118</v>
      </c>
      <c r="F30" s="41" t="s">
        <v>21</v>
      </c>
      <c r="G30" s="41" t="s">
        <v>19</v>
      </c>
      <c r="H30" s="41" t="s">
        <v>22</v>
      </c>
      <c r="I30" s="44" t="s">
        <v>186</v>
      </c>
      <c r="J30" s="44" t="s">
        <v>187</v>
      </c>
      <c r="K30" s="41" t="s">
        <v>22</v>
      </c>
      <c r="L30" s="41" t="str">
        <f t="shared" si="11"/>
        <v>-</v>
      </c>
      <c r="M30" s="41" t="s">
        <v>23</v>
      </c>
      <c r="N30" s="40" t="s">
        <v>188</v>
      </c>
      <c r="O30" s="27">
        <v>10000000</v>
      </c>
      <c r="P30" s="28">
        <v>60</v>
      </c>
      <c r="Q30" s="41" t="s">
        <v>107</v>
      </c>
      <c r="R30" s="40" t="s">
        <v>71</v>
      </c>
    </row>
    <row r="31" spans="1:18" ht="34.5" x14ac:dyDescent="0.35">
      <c r="A31" s="39">
        <v>27</v>
      </c>
      <c r="B31" s="40" t="s">
        <v>110</v>
      </c>
      <c r="C31" s="41" t="s">
        <v>17</v>
      </c>
      <c r="D31" s="41" t="s">
        <v>117</v>
      </c>
      <c r="E31" s="41" t="s">
        <v>120</v>
      </c>
      <c r="F31" s="41" t="s">
        <v>21</v>
      </c>
      <c r="G31" s="41" t="s">
        <v>19</v>
      </c>
      <c r="H31" s="41" t="s">
        <v>22</v>
      </c>
      <c r="I31" s="44" t="s">
        <v>189</v>
      </c>
      <c r="J31" s="44" t="s">
        <v>125</v>
      </c>
      <c r="K31" s="41" t="s">
        <v>22</v>
      </c>
      <c r="L31" s="41" t="str">
        <f t="shared" si="11"/>
        <v>-</v>
      </c>
      <c r="M31" s="41" t="s">
        <v>29</v>
      </c>
      <c r="N31" s="40" t="str">
        <f>IF(M31="Alto","Grau de Prioridade Alto: JUSTIFICAR",IF(M31="","PREENCHER COLUNA M","-"))</f>
        <v>-</v>
      </c>
      <c r="O31" s="27">
        <v>12000000</v>
      </c>
      <c r="P31" s="28">
        <v>24</v>
      </c>
      <c r="Q31" s="41" t="s">
        <v>107</v>
      </c>
      <c r="R31" s="40" t="s">
        <v>71</v>
      </c>
    </row>
    <row r="32" spans="1:18" s="1" customFormat="1" ht="46" x14ac:dyDescent="0.25">
      <c r="A32" s="39">
        <v>28</v>
      </c>
      <c r="B32" s="40" t="s">
        <v>86</v>
      </c>
      <c r="C32" s="41" t="s">
        <v>17</v>
      </c>
      <c r="D32" s="41" t="s">
        <v>117</v>
      </c>
      <c r="E32" s="41" t="s">
        <v>120</v>
      </c>
      <c r="F32" s="41" t="s">
        <v>20</v>
      </c>
      <c r="G32" s="41" t="s">
        <v>190</v>
      </c>
      <c r="H32" s="41" t="s">
        <v>21</v>
      </c>
      <c r="I32" s="44" t="s">
        <v>191</v>
      </c>
      <c r="J32" s="44" t="s">
        <v>192</v>
      </c>
      <c r="K32" s="41" t="s">
        <v>22</v>
      </c>
      <c r="L32" s="41" t="str">
        <f t="shared" si="11"/>
        <v>-</v>
      </c>
      <c r="M32" s="41" t="s">
        <v>23</v>
      </c>
      <c r="N32" s="40" t="s">
        <v>193</v>
      </c>
      <c r="O32" s="27">
        <v>5000000</v>
      </c>
      <c r="P32" s="28">
        <v>60</v>
      </c>
      <c r="Q32" s="41" t="s">
        <v>36</v>
      </c>
      <c r="R32" s="40" t="s">
        <v>71</v>
      </c>
    </row>
    <row r="33" spans="1:18" s="1" customFormat="1" ht="57.5" x14ac:dyDescent="0.25">
      <c r="A33" s="39">
        <v>29</v>
      </c>
      <c r="B33" s="40" t="s">
        <v>194</v>
      </c>
      <c r="C33" s="41" t="s">
        <v>17</v>
      </c>
      <c r="D33" s="41" t="s">
        <v>117</v>
      </c>
      <c r="E33" s="41" t="s">
        <v>121</v>
      </c>
      <c r="F33" s="41" t="s">
        <v>20</v>
      </c>
      <c r="G33" s="41" t="s">
        <v>195</v>
      </c>
      <c r="H33" s="41" t="s">
        <v>21</v>
      </c>
      <c r="I33" s="44" t="s">
        <v>196</v>
      </c>
      <c r="J33" s="44" t="s">
        <v>197</v>
      </c>
      <c r="K33" s="41" t="s">
        <v>22</v>
      </c>
      <c r="L33" s="41" t="str">
        <f t="shared" si="11"/>
        <v>-</v>
      </c>
      <c r="M33" s="41" t="s">
        <v>29</v>
      </c>
      <c r="N33" s="40" t="str">
        <f>IF(M33="Alto","Grau de Prioridade Alto: JUSTIFICAR",IF(M33="","PREENCHER COLUNA M","-"))</f>
        <v>-</v>
      </c>
      <c r="O33" s="27">
        <v>600000</v>
      </c>
      <c r="P33" s="28">
        <v>60</v>
      </c>
      <c r="Q33" s="41" t="s">
        <v>68</v>
      </c>
      <c r="R33" s="40" t="s">
        <v>71</v>
      </c>
    </row>
    <row r="34" spans="1:18" s="16" customFormat="1" ht="34.5" x14ac:dyDescent="0.25">
      <c r="A34" s="39">
        <v>30</v>
      </c>
      <c r="B34" s="40" t="s">
        <v>123</v>
      </c>
      <c r="C34" s="41" t="s">
        <v>17</v>
      </c>
      <c r="D34" s="41" t="s">
        <v>117</v>
      </c>
      <c r="E34" s="41" t="s">
        <v>120</v>
      </c>
      <c r="F34" s="41" t="s">
        <v>21</v>
      </c>
      <c r="G34" s="41" t="s">
        <v>19</v>
      </c>
      <c r="H34" s="41" t="s">
        <v>22</v>
      </c>
      <c r="I34" s="44" t="s">
        <v>124</v>
      </c>
      <c r="J34" s="44" t="s">
        <v>125</v>
      </c>
      <c r="K34" s="41" t="s">
        <v>22</v>
      </c>
      <c r="L34" s="41" t="str">
        <f t="shared" si="11"/>
        <v>-</v>
      </c>
      <c r="M34" s="41" t="s">
        <v>29</v>
      </c>
      <c r="N34" s="40" t="str">
        <f>IF(M34="Alto","Grau de Prioridade Alto: JUSTIFICAR",IF(M34="","PREENCHER COLUNA M","-"))</f>
        <v>-</v>
      </c>
      <c r="O34" s="27">
        <v>2000000</v>
      </c>
      <c r="P34" s="28">
        <v>60</v>
      </c>
      <c r="Q34" s="41" t="s">
        <v>68</v>
      </c>
      <c r="R34" s="40" t="s">
        <v>71</v>
      </c>
    </row>
    <row r="35" spans="1:18" s="16" customFormat="1" ht="34.5" x14ac:dyDescent="0.25">
      <c r="A35" s="39">
        <v>31</v>
      </c>
      <c r="B35" s="40" t="s">
        <v>123</v>
      </c>
      <c r="C35" s="41" t="s">
        <v>17</v>
      </c>
      <c r="D35" s="41" t="s">
        <v>117</v>
      </c>
      <c r="E35" s="41" t="s">
        <v>120</v>
      </c>
      <c r="F35" s="41" t="s">
        <v>20</v>
      </c>
      <c r="G35" s="41" t="s">
        <v>19</v>
      </c>
      <c r="H35" s="41" t="s">
        <v>22</v>
      </c>
      <c r="I35" s="44" t="s">
        <v>198</v>
      </c>
      <c r="J35" s="44" t="s">
        <v>199</v>
      </c>
      <c r="K35" s="41" t="s">
        <v>22</v>
      </c>
      <c r="L35" s="41" t="str">
        <f>IF(K35="","PREENCHER COLUNA K",IF(K35="Não se aplica","-","Informar nº contrato (preferência) ou linha PAC"))</f>
        <v>-</v>
      </c>
      <c r="M35" s="41" t="s">
        <v>29</v>
      </c>
      <c r="N35" s="40" t="str">
        <f>IF(M35="Alto","Grau de Prioridade Alto: JUSTIFICAR",IF(M35="","PREENCHER COLUNA M","-"))</f>
        <v>-</v>
      </c>
      <c r="O35" s="27">
        <v>300000</v>
      </c>
      <c r="P35" s="28">
        <v>60</v>
      </c>
      <c r="Q35" s="41" t="s">
        <v>68</v>
      </c>
      <c r="R35" s="40" t="s">
        <v>71</v>
      </c>
    </row>
    <row r="36" spans="1:18" s="17" customFormat="1" ht="34.5" x14ac:dyDescent="0.25">
      <c r="A36" s="39">
        <v>32</v>
      </c>
      <c r="B36" s="40" t="s">
        <v>126</v>
      </c>
      <c r="C36" s="41" t="s">
        <v>17</v>
      </c>
      <c r="D36" s="41" t="s">
        <v>117</v>
      </c>
      <c r="E36" s="41" t="s">
        <v>120</v>
      </c>
      <c r="F36" s="41" t="s">
        <v>21</v>
      </c>
      <c r="G36" s="41" t="s">
        <v>19</v>
      </c>
      <c r="H36" s="41" t="s">
        <v>22</v>
      </c>
      <c r="I36" s="44" t="s">
        <v>127</v>
      </c>
      <c r="J36" s="44" t="s">
        <v>125</v>
      </c>
      <c r="K36" s="41" t="s">
        <v>22</v>
      </c>
      <c r="L36" s="41" t="str">
        <f>IF(K36="","PREENCHER COLUNA K",IF(K36="Não se aplica","-","Informar nº contrato (preferência) ou linha PAC"))</f>
        <v>-</v>
      </c>
      <c r="M36" s="41" t="s">
        <v>29</v>
      </c>
      <c r="N36" s="40" t="str">
        <f>IF(M36="Alto","Grau de Prioridade Alto: JUSTIFICAR",IF(M36="","PREENCHER COLUNA M","-"))</f>
        <v>-</v>
      </c>
      <c r="O36" s="27">
        <v>600000</v>
      </c>
      <c r="P36" s="28">
        <v>24</v>
      </c>
      <c r="Q36" s="41" t="s">
        <v>68</v>
      </c>
      <c r="R36" s="40" t="s">
        <v>71</v>
      </c>
    </row>
    <row r="37" spans="1:18" ht="46" x14ac:dyDescent="0.35">
      <c r="A37" s="39">
        <v>33</v>
      </c>
      <c r="B37" s="40" t="s">
        <v>86</v>
      </c>
      <c r="C37" s="41" t="s">
        <v>17</v>
      </c>
      <c r="D37" s="41" t="s">
        <v>69</v>
      </c>
      <c r="E37" s="41" t="s">
        <v>19</v>
      </c>
      <c r="F37" s="41" t="s">
        <v>20</v>
      </c>
      <c r="G37" s="41" t="s">
        <v>87</v>
      </c>
      <c r="H37" s="41" t="s">
        <v>20</v>
      </c>
      <c r="I37" s="44" t="s">
        <v>88</v>
      </c>
      <c r="J37" s="44" t="s">
        <v>89</v>
      </c>
      <c r="K37" s="41" t="s">
        <v>22</v>
      </c>
      <c r="L37" s="41" t="str">
        <f t="shared" ref="L37:L38" si="12">IF(K37="","PREENCHER COLUNA K",IF(K37="Não se aplica","-","Informar nº contrato (preferência) ou linha PAC"))</f>
        <v>-</v>
      </c>
      <c r="M37" s="41" t="s">
        <v>29</v>
      </c>
      <c r="N37" s="40" t="str">
        <f>IF(M37="Alto","Grau de Prioridade Alto: JUSTIFICAR",IF(M37="","PREENCHER COLUNA M","-"))</f>
        <v>-</v>
      </c>
      <c r="O37" s="27">
        <v>180000</v>
      </c>
      <c r="P37" s="28">
        <v>12</v>
      </c>
      <c r="Q37" s="41" t="s">
        <v>73</v>
      </c>
      <c r="R37" s="40" t="s">
        <v>71</v>
      </c>
    </row>
    <row r="38" spans="1:18" ht="35.5" x14ac:dyDescent="0.35">
      <c r="A38" s="39">
        <v>34</v>
      </c>
      <c r="B38" s="44" t="s">
        <v>90</v>
      </c>
      <c r="C38" s="41" t="s">
        <v>17</v>
      </c>
      <c r="D38" s="41" t="s">
        <v>69</v>
      </c>
      <c r="E38" s="41" t="s">
        <v>70</v>
      </c>
      <c r="F38" s="41" t="s">
        <v>20</v>
      </c>
      <c r="G38" s="41" t="s">
        <v>200</v>
      </c>
      <c r="H38" s="41" t="s">
        <v>21</v>
      </c>
      <c r="I38" s="44" t="s">
        <v>91</v>
      </c>
      <c r="J38" s="44" t="s">
        <v>92</v>
      </c>
      <c r="K38" s="41" t="s">
        <v>22</v>
      </c>
      <c r="L38" s="41" t="str">
        <f t="shared" si="12"/>
        <v>-</v>
      </c>
      <c r="M38" s="41" t="s">
        <v>29</v>
      </c>
      <c r="N38" s="40" t="str">
        <f t="shared" ref="N38:N39" si="13">IF(M38="Alto","Grau de Prioridade Alto: JUSTIFICAR",IF(M38="","PREENCHER COLUNA M","-"))</f>
        <v>-</v>
      </c>
      <c r="O38" s="9">
        <v>3610069.2</v>
      </c>
      <c r="P38" s="10">
        <v>30</v>
      </c>
      <c r="Q38" s="41" t="s">
        <v>68</v>
      </c>
      <c r="R38" s="24" t="s">
        <v>71</v>
      </c>
    </row>
    <row r="39" spans="1:18" ht="34.5" x14ac:dyDescent="0.35">
      <c r="A39" s="39">
        <v>35</v>
      </c>
      <c r="B39" s="19" t="s">
        <v>100</v>
      </c>
      <c r="C39" s="41" t="s">
        <v>17</v>
      </c>
      <c r="D39" s="41" t="s">
        <v>69</v>
      </c>
      <c r="E39" s="41" t="s">
        <v>70</v>
      </c>
      <c r="F39" s="41" t="s">
        <v>21</v>
      </c>
      <c r="G39" s="41" t="s">
        <v>19</v>
      </c>
      <c r="H39" s="41" t="s">
        <v>22</v>
      </c>
      <c r="I39" s="44" t="s">
        <v>103</v>
      </c>
      <c r="J39" s="44" t="s">
        <v>102</v>
      </c>
      <c r="K39" s="41" t="s">
        <v>26</v>
      </c>
      <c r="L39" s="41" t="s">
        <v>101</v>
      </c>
      <c r="M39" s="41" t="s">
        <v>29</v>
      </c>
      <c r="N39" s="40" t="str">
        <f t="shared" si="13"/>
        <v>-</v>
      </c>
      <c r="O39" s="13">
        <v>100000</v>
      </c>
      <c r="P39" s="14">
        <v>12</v>
      </c>
      <c r="Q39" s="41" t="s">
        <v>30</v>
      </c>
      <c r="R39" s="40" t="s">
        <v>71</v>
      </c>
    </row>
    <row r="40" spans="1:18" ht="34.5" x14ac:dyDescent="0.35">
      <c r="A40" s="39">
        <v>36</v>
      </c>
      <c r="B40" s="38" t="s">
        <v>97</v>
      </c>
      <c r="C40" s="29" t="s">
        <v>17</v>
      </c>
      <c r="D40" s="29" t="s">
        <v>69</v>
      </c>
      <c r="E40" s="29" t="s">
        <v>70</v>
      </c>
      <c r="F40" s="29" t="s">
        <v>20</v>
      </c>
      <c r="G40" s="29" t="s">
        <v>19</v>
      </c>
      <c r="H40" s="29" t="s">
        <v>22</v>
      </c>
      <c r="I40" s="45" t="s">
        <v>98</v>
      </c>
      <c r="J40" s="45" t="s">
        <v>99</v>
      </c>
      <c r="K40" s="29" t="s">
        <v>22</v>
      </c>
      <c r="L40" s="29" t="str">
        <f>IF(K40="","PREENCHER COLUNA K",IF(K40="Não se aplica","-","Informar nº contrato (preferência) ou linha PAC"))</f>
        <v>-</v>
      </c>
      <c r="M40" s="29" t="s">
        <v>29</v>
      </c>
      <c r="N40" s="52" t="str">
        <f>IF(M40="Alto","Grau de Prioridade Alto: JUSTIFICAR",IF(M40="","PREENCHER COLUNA M","-"))</f>
        <v>-</v>
      </c>
      <c r="O40" s="30">
        <v>35000</v>
      </c>
      <c r="P40" s="31">
        <v>12</v>
      </c>
      <c r="Q40" s="29" t="s">
        <v>73</v>
      </c>
      <c r="R40" s="52" t="s">
        <v>71</v>
      </c>
    </row>
    <row r="41" spans="1:18" ht="34.5" x14ac:dyDescent="0.35">
      <c r="A41" s="39">
        <v>37</v>
      </c>
      <c r="B41" s="38" t="s">
        <v>74</v>
      </c>
      <c r="C41" s="29" t="s">
        <v>17</v>
      </c>
      <c r="D41" s="29" t="s">
        <v>69</v>
      </c>
      <c r="E41" s="29" t="s">
        <v>70</v>
      </c>
      <c r="F41" s="29" t="s">
        <v>20</v>
      </c>
      <c r="G41" s="25" t="s">
        <v>75</v>
      </c>
      <c r="H41" s="29" t="s">
        <v>20</v>
      </c>
      <c r="I41" s="45" t="s">
        <v>76</v>
      </c>
      <c r="J41" s="26" t="s">
        <v>77</v>
      </c>
      <c r="K41" s="29" t="s">
        <v>26</v>
      </c>
      <c r="L41" s="41" t="s">
        <v>78</v>
      </c>
      <c r="M41" s="29" t="s">
        <v>29</v>
      </c>
      <c r="N41" s="52" t="str">
        <f>IF(M41="Alto","Grau de Prioridade Alto: JUSTIFICAR",IF(M41="","PREENCHER COLUNA M","-"))</f>
        <v>-</v>
      </c>
      <c r="O41" s="30">
        <v>15000</v>
      </c>
      <c r="P41" s="31">
        <v>12</v>
      </c>
      <c r="Q41" s="29" t="s">
        <v>79</v>
      </c>
      <c r="R41" s="52" t="s">
        <v>71</v>
      </c>
    </row>
    <row r="42" spans="1:18" ht="34.5" x14ac:dyDescent="0.35">
      <c r="A42" s="39">
        <v>38</v>
      </c>
      <c r="B42" s="44" t="s">
        <v>114</v>
      </c>
      <c r="C42" s="41" t="s">
        <v>17</v>
      </c>
      <c r="D42" s="34" t="s">
        <v>69</v>
      </c>
      <c r="E42" s="34" t="s">
        <v>70</v>
      </c>
      <c r="F42" s="34" t="s">
        <v>21</v>
      </c>
      <c r="G42" s="34" t="s">
        <v>19</v>
      </c>
      <c r="H42" s="34" t="s">
        <v>22</v>
      </c>
      <c r="I42" s="44" t="s">
        <v>115</v>
      </c>
      <c r="J42" s="44" t="s">
        <v>113</v>
      </c>
      <c r="K42" s="34" t="s">
        <v>22</v>
      </c>
      <c r="L42" s="41" t="str">
        <f t="shared" ref="L42:L45" si="14">IF(K42="","PREENCHER COLUNA K",IF(K42="Não se aplica","-","Informar nº contrato (preferência) ou linha PAC"))</f>
        <v>-</v>
      </c>
      <c r="M42" s="34" t="s">
        <v>41</v>
      </c>
      <c r="N42" s="40" t="str">
        <f t="shared" ref="N42:N45" si="15">IF(M42="Alto","Grau de Prioridade Alto: JUSTIFICAR",IF(M42="","PREENCHER COLUNA M","-"))</f>
        <v>-</v>
      </c>
      <c r="O42" s="13">
        <v>120000</v>
      </c>
      <c r="P42" s="14">
        <v>12</v>
      </c>
      <c r="Q42" s="34" t="s">
        <v>30</v>
      </c>
      <c r="R42" s="40" t="s">
        <v>71</v>
      </c>
    </row>
    <row r="43" spans="1:18" ht="34.5" x14ac:dyDescent="0.35">
      <c r="A43" s="39">
        <v>39</v>
      </c>
      <c r="B43" s="40" t="s">
        <v>111</v>
      </c>
      <c r="C43" s="41" t="s">
        <v>17</v>
      </c>
      <c r="D43" s="34" t="s">
        <v>69</v>
      </c>
      <c r="E43" s="34" t="s">
        <v>70</v>
      </c>
      <c r="F43" s="34" t="s">
        <v>21</v>
      </c>
      <c r="G43" s="34" t="s">
        <v>19</v>
      </c>
      <c r="H43" s="34" t="s">
        <v>22</v>
      </c>
      <c r="I43" s="44" t="s">
        <v>112</v>
      </c>
      <c r="J43" s="44" t="s">
        <v>113</v>
      </c>
      <c r="K43" s="34" t="s">
        <v>22</v>
      </c>
      <c r="L43" s="41" t="str">
        <f t="shared" si="14"/>
        <v>-</v>
      </c>
      <c r="M43" s="34" t="s">
        <v>41</v>
      </c>
      <c r="N43" s="40" t="str">
        <f t="shared" si="15"/>
        <v>-</v>
      </c>
      <c r="O43" s="13">
        <v>35000</v>
      </c>
      <c r="P43" s="14">
        <v>12</v>
      </c>
      <c r="Q43" s="34" t="s">
        <v>30</v>
      </c>
      <c r="R43" s="40" t="s">
        <v>71</v>
      </c>
    </row>
    <row r="44" spans="1:18" ht="115" x14ac:dyDescent="0.35">
      <c r="A44" s="39">
        <v>40</v>
      </c>
      <c r="B44" s="40" t="s">
        <v>108</v>
      </c>
      <c r="C44" s="34" t="s">
        <v>17</v>
      </c>
      <c r="D44" s="34" t="s">
        <v>69</v>
      </c>
      <c r="E44" s="34" t="s">
        <v>70</v>
      </c>
      <c r="F44" s="41" t="s">
        <v>21</v>
      </c>
      <c r="G44" s="41" t="s">
        <v>19</v>
      </c>
      <c r="H44" s="41" t="s">
        <v>22</v>
      </c>
      <c r="I44" s="44" t="s">
        <v>109</v>
      </c>
      <c r="J44" s="44" t="s">
        <v>85</v>
      </c>
      <c r="K44" s="41" t="s">
        <v>22</v>
      </c>
      <c r="L44" s="41" t="str">
        <f t="shared" si="14"/>
        <v>-</v>
      </c>
      <c r="M44" s="41" t="s">
        <v>41</v>
      </c>
      <c r="N44" s="40" t="str">
        <f t="shared" si="15"/>
        <v>-</v>
      </c>
      <c r="O44" s="13">
        <v>250000</v>
      </c>
      <c r="P44" s="14">
        <v>12</v>
      </c>
      <c r="Q44" s="34" t="s">
        <v>27</v>
      </c>
      <c r="R44" s="40" t="s">
        <v>71</v>
      </c>
    </row>
    <row r="45" spans="1:18" ht="35.25" customHeight="1" x14ac:dyDescent="0.35">
      <c r="A45" s="39">
        <v>41</v>
      </c>
      <c r="B45" s="47" t="s">
        <v>104</v>
      </c>
      <c r="C45" s="34" t="s">
        <v>17</v>
      </c>
      <c r="D45" s="34" t="s">
        <v>69</v>
      </c>
      <c r="E45" s="34" t="s">
        <v>70</v>
      </c>
      <c r="F45" s="41" t="s">
        <v>21</v>
      </c>
      <c r="G45" s="41" t="s">
        <v>19</v>
      </c>
      <c r="H45" s="41" t="s">
        <v>22</v>
      </c>
      <c r="I45" s="44" t="s">
        <v>105</v>
      </c>
      <c r="J45" s="44" t="s">
        <v>106</v>
      </c>
      <c r="K45" s="41" t="s">
        <v>22</v>
      </c>
      <c r="L45" s="41" t="str">
        <f t="shared" si="14"/>
        <v>-</v>
      </c>
      <c r="M45" s="41" t="s">
        <v>41</v>
      </c>
      <c r="N45" s="40" t="str">
        <f t="shared" si="15"/>
        <v>-</v>
      </c>
      <c r="O45" s="13">
        <f>19850+3940</f>
        <v>23790</v>
      </c>
      <c r="P45" s="14">
        <v>1</v>
      </c>
      <c r="Q45" s="41" t="s">
        <v>107</v>
      </c>
      <c r="R45" s="40" t="s">
        <v>71</v>
      </c>
    </row>
    <row r="46" spans="1:18" ht="34.5" x14ac:dyDescent="0.35">
      <c r="A46" s="39">
        <v>42</v>
      </c>
      <c r="B46" s="47" t="s">
        <v>201</v>
      </c>
      <c r="C46" s="39" t="s">
        <v>17</v>
      </c>
      <c r="D46" s="39" t="s">
        <v>69</v>
      </c>
      <c r="E46" s="41" t="s">
        <v>70</v>
      </c>
      <c r="F46" s="41" t="s">
        <v>20</v>
      </c>
      <c r="G46" s="41" t="s">
        <v>19</v>
      </c>
      <c r="H46" s="41" t="s">
        <v>21</v>
      </c>
      <c r="I46" s="46" t="s">
        <v>202</v>
      </c>
      <c r="J46" s="40" t="s">
        <v>95</v>
      </c>
      <c r="K46" s="41" t="s">
        <v>22</v>
      </c>
      <c r="L46" s="41" t="str">
        <f t="shared" ref="L46" si="16">IF(K46="","PREENCHER COLUNA K",IF(K46="Não se aplica","-","Informar nº contrato (preferência) ou linha PAC"))</f>
        <v>-</v>
      </c>
      <c r="M46" s="41" t="s">
        <v>41</v>
      </c>
      <c r="N46" s="40" t="str">
        <f t="shared" ref="N46" si="17">IF(M46="Alto","Grau de Prioridade Alto: JUSTIFICAR",IF(M46="","PREENCHER COLUNA M","-"))</f>
        <v>-</v>
      </c>
      <c r="O46" s="13">
        <v>0</v>
      </c>
      <c r="P46" s="14">
        <v>30</v>
      </c>
      <c r="Q46" s="41" t="s">
        <v>63</v>
      </c>
      <c r="R46" s="40" t="s">
        <v>71</v>
      </c>
    </row>
    <row r="47" spans="1:18" ht="23" x14ac:dyDescent="0.35">
      <c r="A47" s="39">
        <v>43</v>
      </c>
      <c r="B47" s="35" t="s">
        <v>16</v>
      </c>
      <c r="C47" s="41" t="s">
        <v>17</v>
      </c>
      <c r="D47" s="41" t="s">
        <v>19</v>
      </c>
      <c r="E47" s="41" t="s">
        <v>58</v>
      </c>
      <c r="F47" s="41" t="s">
        <v>20</v>
      </c>
      <c r="G47" s="41" t="s">
        <v>59</v>
      </c>
      <c r="H47" s="41" t="s">
        <v>20</v>
      </c>
      <c r="I47" s="44" t="s">
        <v>60</v>
      </c>
      <c r="J47" s="44" t="s">
        <v>61</v>
      </c>
      <c r="K47" s="41" t="s">
        <v>22</v>
      </c>
      <c r="L47" s="41" t="str">
        <f>IF(K47="","PREENCHER COLUNA K",IF(K47="Não se aplica","-","Informar nº contrato (preferência) ou linha PAC"))</f>
        <v>-</v>
      </c>
      <c r="M47" s="41" t="s">
        <v>41</v>
      </c>
      <c r="N47" s="40" t="str">
        <f>IF(M47="Alto","Grau de Prioridade Alto: JUSTIFICAR",IF(M47="","PREENCHER COLUNA M","-"))</f>
        <v>-</v>
      </c>
      <c r="O47" s="27">
        <v>30000</v>
      </c>
      <c r="P47" s="28">
        <v>12</v>
      </c>
      <c r="Q47" s="41" t="s">
        <v>27</v>
      </c>
      <c r="R47" s="40" t="s">
        <v>62</v>
      </c>
    </row>
    <row r="48" spans="1:18" ht="34.5" x14ac:dyDescent="0.35">
      <c r="A48" s="39">
        <v>44</v>
      </c>
      <c r="B48" s="35" t="s">
        <v>57</v>
      </c>
      <c r="C48" s="41" t="s">
        <v>17</v>
      </c>
      <c r="D48" s="41" t="s">
        <v>19</v>
      </c>
      <c r="E48" s="41" t="s">
        <v>58</v>
      </c>
      <c r="F48" s="41" t="s">
        <v>20</v>
      </c>
      <c r="G48" s="41" t="s">
        <v>64</v>
      </c>
      <c r="H48" s="41" t="s">
        <v>20</v>
      </c>
      <c r="I48" s="44" t="s">
        <v>65</v>
      </c>
      <c r="J48" s="44" t="s">
        <v>66</v>
      </c>
      <c r="K48" s="41" t="s">
        <v>22</v>
      </c>
      <c r="L48" s="41" t="str">
        <f>IF(K48="","PREENCHER COLUNA K",IF(K48="Não se aplica","-","Informar nº contrato (preferência) ou linha PAC"))</f>
        <v>-</v>
      </c>
      <c r="M48" s="41" t="s">
        <v>23</v>
      </c>
      <c r="N48" s="40" t="s">
        <v>67</v>
      </c>
      <c r="O48" s="27">
        <v>300000</v>
      </c>
      <c r="P48" s="28">
        <v>12</v>
      </c>
      <c r="Q48" s="41" t="s">
        <v>68</v>
      </c>
      <c r="R48" s="40" t="s">
        <v>62</v>
      </c>
    </row>
    <row r="49" spans="1:18" ht="46" x14ac:dyDescent="0.35">
      <c r="A49" s="39">
        <v>45</v>
      </c>
      <c r="B49" s="21" t="s">
        <v>43</v>
      </c>
      <c r="C49" s="41" t="s">
        <v>17</v>
      </c>
      <c r="D49" s="41" t="s">
        <v>18</v>
      </c>
      <c r="E49" s="41" t="s">
        <v>28</v>
      </c>
      <c r="F49" s="41" t="s">
        <v>20</v>
      </c>
      <c r="G49" s="41" t="s">
        <v>44</v>
      </c>
      <c r="H49" s="41" t="s">
        <v>21</v>
      </c>
      <c r="I49" s="44" t="s">
        <v>45</v>
      </c>
      <c r="J49" s="47" t="s">
        <v>46</v>
      </c>
      <c r="K49" s="41" t="s">
        <v>22</v>
      </c>
      <c r="L49" s="41" t="str">
        <f t="shared" ref="L49" si="18">IF(K49="","PREENCHER COLUNA K",IF(K49="Não se aplica","-","Informar nº contrato (preferência) ou linha PAC"))</f>
        <v>-</v>
      </c>
      <c r="M49" s="41" t="s">
        <v>29</v>
      </c>
      <c r="N49" s="40" t="str">
        <f t="shared" ref="N49" si="19">IF(M49="Alto","Grau de Prioridade Alto: JUSTIFICAR",IF(M49="","PREENCHER COLUNA M","-"))</f>
        <v>-</v>
      </c>
      <c r="O49" s="9">
        <v>127834</v>
      </c>
      <c r="P49" s="10">
        <v>12</v>
      </c>
      <c r="Q49" s="41" t="s">
        <v>30</v>
      </c>
      <c r="R49" s="40" t="s">
        <v>25</v>
      </c>
    </row>
    <row r="50" spans="1:18" ht="23" x14ac:dyDescent="0.35">
      <c r="A50" s="39">
        <v>46</v>
      </c>
      <c r="B50" s="40" t="s">
        <v>47</v>
      </c>
      <c r="C50" s="41" t="s">
        <v>208</v>
      </c>
      <c r="D50" s="41" t="s">
        <v>19</v>
      </c>
      <c r="E50" s="41" t="s">
        <v>209</v>
      </c>
      <c r="F50" s="41" t="s">
        <v>21</v>
      </c>
      <c r="G50" s="41" t="s">
        <v>19</v>
      </c>
      <c r="H50" s="41" t="s">
        <v>21</v>
      </c>
      <c r="I50" s="44" t="s">
        <v>210</v>
      </c>
      <c r="J50" s="44" t="s">
        <v>211</v>
      </c>
      <c r="K50" s="41" t="s">
        <v>22</v>
      </c>
      <c r="L50" s="41" t="s">
        <v>19</v>
      </c>
      <c r="M50" s="41" t="s">
        <v>41</v>
      </c>
      <c r="N50" s="40" t="s">
        <v>19</v>
      </c>
      <c r="O50" s="32">
        <v>80000</v>
      </c>
      <c r="P50" s="33">
        <v>6</v>
      </c>
      <c r="Q50" s="41" t="s">
        <v>107</v>
      </c>
      <c r="R50" s="40" t="s">
        <v>204</v>
      </c>
    </row>
    <row r="51" spans="1:18" ht="57.5" x14ac:dyDescent="0.35">
      <c r="A51" s="39">
        <v>47</v>
      </c>
      <c r="B51" s="40" t="s">
        <v>207</v>
      </c>
      <c r="C51" s="41" t="s">
        <v>212</v>
      </c>
      <c r="D51" s="41" t="s">
        <v>213</v>
      </c>
      <c r="E51" s="41" t="s">
        <v>214</v>
      </c>
      <c r="F51" s="41" t="s">
        <v>20</v>
      </c>
      <c r="G51" s="41" t="s">
        <v>215</v>
      </c>
      <c r="H51" s="41" t="s">
        <v>21</v>
      </c>
      <c r="I51" s="44" t="s">
        <v>216</v>
      </c>
      <c r="J51" s="44" t="s">
        <v>217</v>
      </c>
      <c r="K51" s="41" t="s">
        <v>22</v>
      </c>
      <c r="L51" s="41" t="s">
        <v>19</v>
      </c>
      <c r="M51" s="41" t="s">
        <v>29</v>
      </c>
      <c r="N51" s="40" t="s">
        <v>19</v>
      </c>
      <c r="O51" s="42">
        <v>130000</v>
      </c>
      <c r="P51" s="43">
        <v>60</v>
      </c>
      <c r="Q51" s="41" t="s">
        <v>27</v>
      </c>
      <c r="R51" s="40" t="s">
        <v>62</v>
      </c>
    </row>
    <row r="52" spans="1:18" ht="34.5" x14ac:dyDescent="0.35">
      <c r="A52" s="39">
        <v>48</v>
      </c>
      <c r="B52" s="40" t="s">
        <v>155</v>
      </c>
      <c r="C52" s="41" t="s">
        <v>212</v>
      </c>
      <c r="D52" s="41" t="s">
        <v>218</v>
      </c>
      <c r="E52" s="41" t="s">
        <v>219</v>
      </c>
      <c r="F52" s="41" t="s">
        <v>21</v>
      </c>
      <c r="G52" s="41" t="s">
        <v>19</v>
      </c>
      <c r="H52" s="41" t="s">
        <v>22</v>
      </c>
      <c r="I52" s="44" t="s">
        <v>220</v>
      </c>
      <c r="J52" s="44" t="s">
        <v>221</v>
      </c>
      <c r="K52" s="34" t="s">
        <v>22</v>
      </c>
      <c r="L52" s="41" t="s">
        <v>19</v>
      </c>
      <c r="M52" s="41" t="s">
        <v>41</v>
      </c>
      <c r="N52" s="40" t="s">
        <v>19</v>
      </c>
      <c r="O52" s="32">
        <v>7700</v>
      </c>
      <c r="P52" s="33">
        <v>60</v>
      </c>
      <c r="Q52" s="41" t="s">
        <v>36</v>
      </c>
      <c r="R52" s="40" t="s">
        <v>62</v>
      </c>
    </row>
    <row r="53" spans="1:18" ht="34.5" x14ac:dyDescent="0.35">
      <c r="A53" s="39">
        <v>49</v>
      </c>
      <c r="B53" s="40" t="s">
        <v>47</v>
      </c>
      <c r="C53" s="41" t="s">
        <v>212</v>
      </c>
      <c r="D53" s="41" t="s">
        <v>218</v>
      </c>
      <c r="E53" s="41" t="s">
        <v>222</v>
      </c>
      <c r="F53" s="41" t="s">
        <v>21</v>
      </c>
      <c r="G53" s="41" t="s">
        <v>19</v>
      </c>
      <c r="H53" s="41" t="s">
        <v>22</v>
      </c>
      <c r="I53" s="44" t="s">
        <v>223</v>
      </c>
      <c r="J53" s="44" t="s">
        <v>224</v>
      </c>
      <c r="K53" s="34" t="s">
        <v>22</v>
      </c>
      <c r="L53" s="41" t="s">
        <v>19</v>
      </c>
      <c r="M53" s="41" t="s">
        <v>29</v>
      </c>
      <c r="N53" s="40" t="s">
        <v>19</v>
      </c>
      <c r="O53" s="32">
        <v>2000000</v>
      </c>
      <c r="P53" s="33">
        <v>60</v>
      </c>
      <c r="Q53" s="41" t="s">
        <v>79</v>
      </c>
      <c r="R53" s="40" t="s">
        <v>62</v>
      </c>
    </row>
    <row r="54" spans="1:18" ht="57.5" x14ac:dyDescent="0.35">
      <c r="A54" s="39">
        <v>50</v>
      </c>
      <c r="B54" s="52" t="s">
        <v>97</v>
      </c>
      <c r="C54" s="41" t="s">
        <v>225</v>
      </c>
      <c r="D54" s="41" t="s">
        <v>226</v>
      </c>
      <c r="E54" s="41" t="s">
        <v>227</v>
      </c>
      <c r="F54" s="41" t="s">
        <v>21</v>
      </c>
      <c r="G54" s="41" t="s">
        <v>19</v>
      </c>
      <c r="H54" s="41" t="s">
        <v>22</v>
      </c>
      <c r="I54" s="44" t="s">
        <v>243</v>
      </c>
      <c r="J54" s="47" t="s">
        <v>228</v>
      </c>
      <c r="K54" s="41" t="s">
        <v>22</v>
      </c>
      <c r="L54" s="41" t="s">
        <v>19</v>
      </c>
      <c r="M54" s="41" t="s">
        <v>23</v>
      </c>
      <c r="N54" s="40" t="s">
        <v>241</v>
      </c>
      <c r="O54" s="42">
        <v>2000</v>
      </c>
      <c r="P54" s="43">
        <v>12</v>
      </c>
      <c r="Q54" s="41" t="s">
        <v>36</v>
      </c>
      <c r="R54" s="40" t="s">
        <v>203</v>
      </c>
    </row>
    <row r="55" spans="1:18" ht="23" x14ac:dyDescent="0.35">
      <c r="A55" s="39">
        <v>51</v>
      </c>
      <c r="B55" s="40" t="s">
        <v>94</v>
      </c>
      <c r="C55" s="41" t="s">
        <v>225</v>
      </c>
      <c r="D55" s="41" t="s">
        <v>226</v>
      </c>
      <c r="E55" s="41" t="s">
        <v>227</v>
      </c>
      <c r="F55" s="41" t="s">
        <v>21</v>
      </c>
      <c r="G55" s="41" t="s">
        <v>19</v>
      </c>
      <c r="H55" s="41" t="s">
        <v>22</v>
      </c>
      <c r="I55" s="44" t="s">
        <v>244</v>
      </c>
      <c r="J55" s="44" t="s">
        <v>245</v>
      </c>
      <c r="K55" s="41" t="s">
        <v>22</v>
      </c>
      <c r="L55" s="41" t="s">
        <v>19</v>
      </c>
      <c r="M55" s="41" t="s">
        <v>29</v>
      </c>
      <c r="N55" s="41" t="s">
        <v>19</v>
      </c>
      <c r="O55" s="42">
        <v>2000</v>
      </c>
      <c r="P55" s="43">
        <v>12</v>
      </c>
      <c r="Q55" s="41" t="s">
        <v>27</v>
      </c>
      <c r="R55" s="40" t="s">
        <v>203</v>
      </c>
    </row>
    <row r="56" spans="1:18" ht="57.5" x14ac:dyDescent="0.35">
      <c r="A56" s="39">
        <v>52</v>
      </c>
      <c r="B56" s="53" t="s">
        <v>97</v>
      </c>
      <c r="C56" s="41" t="s">
        <v>225</v>
      </c>
      <c r="D56" s="41" t="s">
        <v>226</v>
      </c>
      <c r="E56" s="41" t="s">
        <v>233</v>
      </c>
      <c r="F56" s="41" t="s">
        <v>21</v>
      </c>
      <c r="G56" s="41" t="s">
        <v>19</v>
      </c>
      <c r="H56" s="41" t="s">
        <v>22</v>
      </c>
      <c r="I56" s="47" t="s">
        <v>246</v>
      </c>
      <c r="J56" s="47" t="s">
        <v>234</v>
      </c>
      <c r="K56" s="41" t="s">
        <v>22</v>
      </c>
      <c r="L56" s="41" t="s">
        <v>19</v>
      </c>
      <c r="M56" s="41" t="s">
        <v>23</v>
      </c>
      <c r="N56" s="40" t="s">
        <v>241</v>
      </c>
      <c r="O56" s="49">
        <v>2000</v>
      </c>
      <c r="P56" s="41">
        <v>12</v>
      </c>
      <c r="Q56" s="41" t="s">
        <v>73</v>
      </c>
      <c r="R56" s="40" t="s">
        <v>203</v>
      </c>
    </row>
    <row r="57" spans="1:18" ht="103.5" x14ac:dyDescent="0.35">
      <c r="A57" s="39">
        <v>53</v>
      </c>
      <c r="B57" s="51" t="s">
        <v>229</v>
      </c>
      <c r="C57" s="41" t="s">
        <v>225</v>
      </c>
      <c r="D57" s="41" t="s">
        <v>226</v>
      </c>
      <c r="E57" s="41" t="s">
        <v>235</v>
      </c>
      <c r="F57" s="41" t="s">
        <v>20</v>
      </c>
      <c r="G57" s="41" t="s">
        <v>240</v>
      </c>
      <c r="H57" s="41" t="s">
        <v>20</v>
      </c>
      <c r="I57" s="47" t="s">
        <v>247</v>
      </c>
      <c r="J57" s="44" t="s">
        <v>248</v>
      </c>
      <c r="K57" s="41" t="s">
        <v>22</v>
      </c>
      <c r="L57" s="41" t="s">
        <v>19</v>
      </c>
      <c r="M57" s="41" t="s">
        <v>23</v>
      </c>
      <c r="N57" s="48" t="s">
        <v>249</v>
      </c>
      <c r="O57" s="49">
        <v>270000</v>
      </c>
      <c r="P57" s="41">
        <v>60</v>
      </c>
      <c r="Q57" s="41" t="s">
        <v>24</v>
      </c>
      <c r="R57" s="40" t="s">
        <v>203</v>
      </c>
    </row>
    <row r="58" spans="1:18" ht="115" x14ac:dyDescent="0.35">
      <c r="A58" s="39">
        <v>54</v>
      </c>
      <c r="B58" s="40" t="s">
        <v>110</v>
      </c>
      <c r="C58" s="41" t="s">
        <v>225</v>
      </c>
      <c r="D58" s="41" t="s">
        <v>226</v>
      </c>
      <c r="E58" s="41" t="s">
        <v>242</v>
      </c>
      <c r="F58" s="41" t="s">
        <v>20</v>
      </c>
      <c r="G58" s="41" t="s">
        <v>250</v>
      </c>
      <c r="H58" s="41" t="s">
        <v>21</v>
      </c>
      <c r="I58" s="47" t="s">
        <v>251</v>
      </c>
      <c r="J58" s="47" t="s">
        <v>252</v>
      </c>
      <c r="K58" s="41" t="s">
        <v>22</v>
      </c>
      <c r="L58" s="41" t="s">
        <v>19</v>
      </c>
      <c r="M58" s="41" t="s">
        <v>23</v>
      </c>
      <c r="N58" s="40" t="s">
        <v>253</v>
      </c>
      <c r="O58" s="49">
        <v>22000</v>
      </c>
      <c r="P58" s="41">
        <v>12</v>
      </c>
      <c r="Q58" s="41" t="s">
        <v>24</v>
      </c>
      <c r="R58" s="40" t="s">
        <v>203</v>
      </c>
    </row>
    <row r="59" spans="1:18" ht="57.5" x14ac:dyDescent="0.35">
      <c r="A59" s="39">
        <v>55</v>
      </c>
      <c r="B59" s="52" t="s">
        <v>97</v>
      </c>
      <c r="C59" s="41" t="s">
        <v>225</v>
      </c>
      <c r="D59" s="41" t="s">
        <v>226</v>
      </c>
      <c r="E59" s="41" t="s">
        <v>230</v>
      </c>
      <c r="F59" s="41" t="s">
        <v>21</v>
      </c>
      <c r="G59" s="41" t="s">
        <v>19</v>
      </c>
      <c r="H59" s="41" t="s">
        <v>22</v>
      </c>
      <c r="I59" s="44" t="s">
        <v>231</v>
      </c>
      <c r="J59" s="47" t="s">
        <v>232</v>
      </c>
      <c r="K59" s="41" t="s">
        <v>22</v>
      </c>
      <c r="L59" s="41" t="s">
        <v>19</v>
      </c>
      <c r="M59" s="41" t="s">
        <v>23</v>
      </c>
      <c r="N59" s="40" t="s">
        <v>241</v>
      </c>
      <c r="O59" s="42">
        <v>2000</v>
      </c>
      <c r="P59" s="43">
        <v>12</v>
      </c>
      <c r="Q59" s="41" t="s">
        <v>36</v>
      </c>
      <c r="R59" s="40" t="s">
        <v>203</v>
      </c>
    </row>
    <row r="60" spans="1:18" ht="57.5" x14ac:dyDescent="0.35">
      <c r="A60" s="39">
        <v>56</v>
      </c>
      <c r="B60" s="40" t="s">
        <v>97</v>
      </c>
      <c r="C60" s="41" t="s">
        <v>225</v>
      </c>
      <c r="D60" s="41" t="s">
        <v>226</v>
      </c>
      <c r="E60" s="41" t="s">
        <v>235</v>
      </c>
      <c r="F60" s="41" t="s">
        <v>21</v>
      </c>
      <c r="G60" s="41" t="s">
        <v>19</v>
      </c>
      <c r="H60" s="41" t="s">
        <v>22</v>
      </c>
      <c r="I60" s="44" t="s">
        <v>238</v>
      </c>
      <c r="J60" s="47" t="s">
        <v>239</v>
      </c>
      <c r="K60" s="41" t="s">
        <v>26</v>
      </c>
      <c r="L60" s="41" t="s">
        <v>240</v>
      </c>
      <c r="M60" s="41" t="s">
        <v>23</v>
      </c>
      <c r="N60" s="40" t="s">
        <v>241</v>
      </c>
      <c r="O60" s="42">
        <v>2000</v>
      </c>
      <c r="P60" s="43">
        <v>12</v>
      </c>
      <c r="Q60" s="41" t="s">
        <v>24</v>
      </c>
      <c r="R60" s="40" t="s">
        <v>203</v>
      </c>
    </row>
    <row r="61" spans="1:18" ht="92" x14ac:dyDescent="0.35">
      <c r="A61" s="39">
        <v>57</v>
      </c>
      <c r="B61" s="50" t="s">
        <v>110</v>
      </c>
      <c r="C61" s="41" t="s">
        <v>225</v>
      </c>
      <c r="D61" s="41" t="s">
        <v>226</v>
      </c>
      <c r="E61" s="41" t="s">
        <v>235</v>
      </c>
      <c r="F61" s="41" t="s">
        <v>21</v>
      </c>
      <c r="G61" s="41" t="s">
        <v>19</v>
      </c>
      <c r="H61" s="41" t="s">
        <v>22</v>
      </c>
      <c r="I61" s="47" t="s">
        <v>236</v>
      </c>
      <c r="J61" s="47" t="s">
        <v>237</v>
      </c>
      <c r="K61" s="41" t="s">
        <v>22</v>
      </c>
      <c r="L61" s="41" t="s">
        <v>19</v>
      </c>
      <c r="M61" s="41" t="s">
        <v>23</v>
      </c>
      <c r="N61" s="40" t="s">
        <v>254</v>
      </c>
      <c r="O61" s="49">
        <v>3600</v>
      </c>
      <c r="P61" s="41">
        <v>12</v>
      </c>
      <c r="Q61" s="41" t="s">
        <v>73</v>
      </c>
      <c r="R61" s="40" t="s">
        <v>203</v>
      </c>
    </row>
    <row r="62" spans="1:18" ht="34.5" x14ac:dyDescent="0.35">
      <c r="A62" s="39">
        <v>58</v>
      </c>
      <c r="B62" s="19" t="s">
        <v>47</v>
      </c>
      <c r="C62" s="34" t="s">
        <v>256</v>
      </c>
      <c r="D62" s="34" t="s">
        <v>257</v>
      </c>
      <c r="E62" s="34" t="s">
        <v>258</v>
      </c>
      <c r="F62" s="34" t="s">
        <v>21</v>
      </c>
      <c r="G62" s="58" t="s">
        <v>19</v>
      </c>
      <c r="H62" s="34" t="s">
        <v>21</v>
      </c>
      <c r="I62" s="56" t="s">
        <v>281</v>
      </c>
      <c r="J62" s="18" t="s">
        <v>282</v>
      </c>
      <c r="K62" s="34" t="s">
        <v>22</v>
      </c>
      <c r="L62" s="34" t="str">
        <f t="shared" ref="L62" si="20">IF(K62="","PREENCHER COLUNA K",IF(K62="Não se aplica","-","Informar nº contrato (preferência) ou linha PAC"))</f>
        <v>-</v>
      </c>
      <c r="M62" s="34" t="s">
        <v>29</v>
      </c>
      <c r="N62" s="44" t="str">
        <f t="shared" ref="N62" si="21">IF(M62="Alto","Grau de Prioridade Alto: JUSTIFICAR",IF(M62="","PREENCHER COLUNA M","-"))</f>
        <v>-</v>
      </c>
      <c r="O62" s="57">
        <v>3200000</v>
      </c>
      <c r="P62" s="55">
        <v>24</v>
      </c>
      <c r="Q62" s="34" t="s">
        <v>63</v>
      </c>
      <c r="R62" s="44" t="s">
        <v>71</v>
      </c>
    </row>
    <row r="63" spans="1:18" ht="57.5" x14ac:dyDescent="0.35">
      <c r="A63" s="39">
        <v>59</v>
      </c>
      <c r="B63" s="44" t="s">
        <v>265</v>
      </c>
      <c r="C63" s="34" t="s">
        <v>256</v>
      </c>
      <c r="D63" s="34" t="s">
        <v>266</v>
      </c>
      <c r="E63" s="34" t="s">
        <v>267</v>
      </c>
      <c r="F63" s="34" t="s">
        <v>20</v>
      </c>
      <c r="G63" s="34" t="s">
        <v>268</v>
      </c>
      <c r="H63" s="34" t="s">
        <v>20</v>
      </c>
      <c r="I63" s="20" t="s">
        <v>269</v>
      </c>
      <c r="J63" s="44" t="s">
        <v>270</v>
      </c>
      <c r="K63" s="34" t="s">
        <v>22</v>
      </c>
      <c r="L63" s="34" t="s">
        <v>19</v>
      </c>
      <c r="M63" s="34" t="s">
        <v>29</v>
      </c>
      <c r="N63" s="44" t="s">
        <v>19</v>
      </c>
      <c r="O63" s="13">
        <v>74880</v>
      </c>
      <c r="P63" s="14">
        <v>12</v>
      </c>
      <c r="Q63" s="34" t="s">
        <v>63</v>
      </c>
      <c r="R63" s="44" t="s">
        <v>259</v>
      </c>
    </row>
    <row r="64" spans="1:18" ht="57.5" x14ac:dyDescent="0.35">
      <c r="A64" s="39">
        <v>60</v>
      </c>
      <c r="B64" s="44" t="s">
        <v>93</v>
      </c>
      <c r="C64" s="34" t="s">
        <v>256</v>
      </c>
      <c r="D64" s="34" t="s">
        <v>266</v>
      </c>
      <c r="E64" s="34" t="s">
        <v>267</v>
      </c>
      <c r="F64" s="34" t="s">
        <v>20</v>
      </c>
      <c r="G64" s="34" t="s">
        <v>283</v>
      </c>
      <c r="H64" s="34" t="s">
        <v>20</v>
      </c>
      <c r="I64" s="20" t="s">
        <v>284</v>
      </c>
      <c r="J64" s="44" t="s">
        <v>285</v>
      </c>
      <c r="K64" s="34" t="s">
        <v>22</v>
      </c>
      <c r="L64" s="34" t="s">
        <v>19</v>
      </c>
      <c r="M64" s="34" t="s">
        <v>29</v>
      </c>
      <c r="N64" s="44" t="s">
        <v>19</v>
      </c>
      <c r="O64" s="13">
        <v>45000000</v>
      </c>
      <c r="P64" s="14">
        <v>24</v>
      </c>
      <c r="Q64" s="34" t="s">
        <v>30</v>
      </c>
      <c r="R64" s="44" t="s">
        <v>259</v>
      </c>
    </row>
    <row r="65" spans="1:18" ht="57.5" x14ac:dyDescent="0.35">
      <c r="A65" s="39">
        <v>61</v>
      </c>
      <c r="B65" s="44" t="s">
        <v>286</v>
      </c>
      <c r="C65" s="34" t="s">
        <v>256</v>
      </c>
      <c r="D65" s="34" t="s">
        <v>266</v>
      </c>
      <c r="E65" s="34" t="s">
        <v>267</v>
      </c>
      <c r="F65" s="34" t="s">
        <v>20</v>
      </c>
      <c r="G65" s="34" t="s">
        <v>287</v>
      </c>
      <c r="H65" s="34" t="s">
        <v>20</v>
      </c>
      <c r="I65" s="20" t="s">
        <v>288</v>
      </c>
      <c r="J65" s="20" t="s">
        <v>289</v>
      </c>
      <c r="K65" s="34" t="s">
        <v>22</v>
      </c>
      <c r="L65" s="34" t="s">
        <v>19</v>
      </c>
      <c r="M65" s="34" t="s">
        <v>29</v>
      </c>
      <c r="N65" s="44" t="s">
        <v>19</v>
      </c>
      <c r="O65" s="13">
        <v>1673000</v>
      </c>
      <c r="P65" s="14">
        <v>30</v>
      </c>
      <c r="Q65" s="34" t="s">
        <v>24</v>
      </c>
      <c r="R65" s="44" t="s">
        <v>259</v>
      </c>
    </row>
    <row r="66" spans="1:18" ht="46" x14ac:dyDescent="0.35">
      <c r="A66" s="39">
        <v>62</v>
      </c>
      <c r="B66" s="44" t="s">
        <v>93</v>
      </c>
      <c r="C66" s="34" t="s">
        <v>256</v>
      </c>
      <c r="D66" s="34" t="s">
        <v>266</v>
      </c>
      <c r="E66" s="34" t="s">
        <v>267</v>
      </c>
      <c r="F66" s="34" t="s">
        <v>21</v>
      </c>
      <c r="G66" s="34" t="s">
        <v>19</v>
      </c>
      <c r="H66" s="34" t="s">
        <v>22</v>
      </c>
      <c r="I66" s="44" t="s">
        <v>272</v>
      </c>
      <c r="J66" s="44" t="s">
        <v>273</v>
      </c>
      <c r="K66" s="34" t="s">
        <v>22</v>
      </c>
      <c r="L66" s="34" t="s">
        <v>19</v>
      </c>
      <c r="M66" s="34" t="s">
        <v>29</v>
      </c>
      <c r="N66" s="44" t="s">
        <v>19</v>
      </c>
      <c r="O66" s="13">
        <v>186235.92</v>
      </c>
      <c r="P66" s="14">
        <v>12</v>
      </c>
      <c r="Q66" s="34" t="s">
        <v>27</v>
      </c>
      <c r="R66" s="44" t="s">
        <v>259</v>
      </c>
    </row>
    <row r="67" spans="1:18" ht="34.5" x14ac:dyDescent="0.35">
      <c r="A67" s="39">
        <v>63</v>
      </c>
      <c r="B67" s="44" t="s">
        <v>93</v>
      </c>
      <c r="C67" s="34" t="s">
        <v>256</v>
      </c>
      <c r="D67" s="34" t="s">
        <v>266</v>
      </c>
      <c r="E67" s="34" t="s">
        <v>267</v>
      </c>
      <c r="F67" s="34" t="s">
        <v>20</v>
      </c>
      <c r="G67" s="34" t="s">
        <v>271</v>
      </c>
      <c r="H67" s="34" t="s">
        <v>20</v>
      </c>
      <c r="I67" s="44" t="s">
        <v>274</v>
      </c>
      <c r="J67" s="44" t="s">
        <v>275</v>
      </c>
      <c r="K67" s="34" t="s">
        <v>22</v>
      </c>
      <c r="L67" s="34" t="s">
        <v>19</v>
      </c>
      <c r="M67" s="34" t="s">
        <v>29</v>
      </c>
      <c r="N67" s="44" t="s">
        <v>19</v>
      </c>
      <c r="O67" s="13">
        <v>700000</v>
      </c>
      <c r="P67" s="14">
        <v>12</v>
      </c>
      <c r="Q67" s="34" t="s">
        <v>30</v>
      </c>
      <c r="R67" s="44" t="s">
        <v>259</v>
      </c>
    </row>
    <row r="68" spans="1:18" ht="23" x14ac:dyDescent="0.35">
      <c r="A68" s="39">
        <v>64</v>
      </c>
      <c r="B68" s="34" t="s">
        <v>276</v>
      </c>
      <c r="C68" s="34" t="s">
        <v>256</v>
      </c>
      <c r="D68" s="34" t="s">
        <v>19</v>
      </c>
      <c r="E68" s="34" t="s">
        <v>277</v>
      </c>
      <c r="F68" s="34" t="s">
        <v>21</v>
      </c>
      <c r="G68" s="34" t="s">
        <v>19</v>
      </c>
      <c r="H68" s="34" t="s">
        <v>22</v>
      </c>
      <c r="I68" s="44" t="s">
        <v>290</v>
      </c>
      <c r="J68" s="44" t="s">
        <v>291</v>
      </c>
      <c r="K68" s="34" t="s">
        <v>22</v>
      </c>
      <c r="L68" s="34" t="s">
        <v>19</v>
      </c>
      <c r="M68" s="34" t="s">
        <v>29</v>
      </c>
      <c r="N68" s="44" t="s">
        <v>19</v>
      </c>
      <c r="O68" s="13">
        <v>130000</v>
      </c>
      <c r="P68" s="14">
        <v>1</v>
      </c>
      <c r="Q68" s="34" t="s">
        <v>107</v>
      </c>
      <c r="R68" s="44" t="s">
        <v>292</v>
      </c>
    </row>
    <row r="69" spans="1:18" ht="34.5" x14ac:dyDescent="0.35">
      <c r="A69" s="39">
        <v>65</v>
      </c>
      <c r="B69" s="34" t="s">
        <v>276</v>
      </c>
      <c r="C69" s="34" t="s">
        <v>256</v>
      </c>
      <c r="D69" s="34" t="s">
        <v>19</v>
      </c>
      <c r="E69" s="34" t="s">
        <v>277</v>
      </c>
      <c r="F69" s="34" t="s">
        <v>21</v>
      </c>
      <c r="G69" s="34" t="s">
        <v>19</v>
      </c>
      <c r="H69" s="34" t="s">
        <v>22</v>
      </c>
      <c r="I69" s="44" t="s">
        <v>293</v>
      </c>
      <c r="J69" s="44" t="s">
        <v>294</v>
      </c>
      <c r="K69" s="34" t="s">
        <v>22</v>
      </c>
      <c r="L69" s="34" t="s">
        <v>19</v>
      </c>
      <c r="M69" s="34" t="s">
        <v>41</v>
      </c>
      <c r="N69" s="44" t="s">
        <v>19</v>
      </c>
      <c r="O69" s="13">
        <v>30000</v>
      </c>
      <c r="P69" s="14">
        <v>1</v>
      </c>
      <c r="Q69" s="34" t="s">
        <v>27</v>
      </c>
      <c r="R69" s="44" t="s">
        <v>292</v>
      </c>
    </row>
    <row r="70" spans="1:18" ht="46" x14ac:dyDescent="0.35">
      <c r="A70" s="39">
        <v>66</v>
      </c>
      <c r="B70" s="34" t="s">
        <v>276</v>
      </c>
      <c r="C70" s="34" t="s">
        <v>256</v>
      </c>
      <c r="D70" s="34" t="s">
        <v>19</v>
      </c>
      <c r="E70" s="34" t="s">
        <v>277</v>
      </c>
      <c r="F70" s="34" t="s">
        <v>21</v>
      </c>
      <c r="G70" s="34" t="s">
        <v>19</v>
      </c>
      <c r="H70" s="34" t="s">
        <v>22</v>
      </c>
      <c r="I70" s="44" t="s">
        <v>295</v>
      </c>
      <c r="J70" s="44" t="s">
        <v>294</v>
      </c>
      <c r="K70" s="34" t="s">
        <v>22</v>
      </c>
      <c r="L70" s="34" t="s">
        <v>19</v>
      </c>
      <c r="M70" s="34" t="s">
        <v>41</v>
      </c>
      <c r="N70" s="44" t="s">
        <v>19</v>
      </c>
      <c r="O70" s="13">
        <v>70000</v>
      </c>
      <c r="P70" s="14">
        <v>1</v>
      </c>
      <c r="Q70" s="34" t="s">
        <v>68</v>
      </c>
      <c r="R70" s="44" t="s">
        <v>292</v>
      </c>
    </row>
    <row r="71" spans="1:18" ht="409.5" x14ac:dyDescent="0.35">
      <c r="A71" s="39">
        <v>67</v>
      </c>
      <c r="B71" s="19" t="s">
        <v>122</v>
      </c>
      <c r="C71" s="34" t="s">
        <v>256</v>
      </c>
      <c r="D71" s="34" t="s">
        <v>278</v>
      </c>
      <c r="E71" s="34" t="s">
        <v>19</v>
      </c>
      <c r="F71" s="34" t="s">
        <v>21</v>
      </c>
      <c r="G71" s="34" t="s">
        <v>19</v>
      </c>
      <c r="H71" s="34" t="s">
        <v>22</v>
      </c>
      <c r="I71" s="44" t="s">
        <v>296</v>
      </c>
      <c r="J71" s="59" t="s">
        <v>279</v>
      </c>
      <c r="K71" s="34" t="s">
        <v>22</v>
      </c>
      <c r="L71" s="34" t="s">
        <v>19</v>
      </c>
      <c r="M71" s="34" t="s">
        <v>23</v>
      </c>
      <c r="N71" s="59" t="s">
        <v>280</v>
      </c>
      <c r="O71" s="13">
        <v>28000</v>
      </c>
      <c r="P71" s="14">
        <v>4</v>
      </c>
      <c r="Q71" s="60" t="s">
        <v>27</v>
      </c>
      <c r="R71" s="44" t="s">
        <v>71</v>
      </c>
    </row>
    <row r="72" spans="1:18" ht="126.5" x14ac:dyDescent="0.35">
      <c r="A72" s="39">
        <v>68</v>
      </c>
      <c r="B72" s="44" t="s">
        <v>260</v>
      </c>
      <c r="C72" s="34" t="s">
        <v>256</v>
      </c>
      <c r="D72" s="34" t="s">
        <v>261</v>
      </c>
      <c r="E72" s="34" t="s">
        <v>262</v>
      </c>
      <c r="F72" s="34" t="s">
        <v>20</v>
      </c>
      <c r="G72" s="34" t="s">
        <v>263</v>
      </c>
      <c r="H72" s="34" t="s">
        <v>21</v>
      </c>
      <c r="I72" s="44" t="s">
        <v>297</v>
      </c>
      <c r="J72" s="44" t="s">
        <v>264</v>
      </c>
      <c r="K72" s="34" t="s">
        <v>22</v>
      </c>
      <c r="L72" s="34" t="str">
        <f t="shared" ref="L72:L75" si="22">IF(K72="","PREENCHER COLUNA K",IF(K72="Não se aplica","-","Informar nº contrato (preferência) ou linha PAC"))</f>
        <v>-</v>
      </c>
      <c r="M72" s="34" t="s">
        <v>23</v>
      </c>
      <c r="N72" s="44" t="s">
        <v>298</v>
      </c>
      <c r="O72" s="13">
        <v>11550</v>
      </c>
      <c r="P72" s="14">
        <v>12</v>
      </c>
      <c r="Q72" s="34" t="s">
        <v>24</v>
      </c>
      <c r="R72" s="44" t="s">
        <v>71</v>
      </c>
    </row>
    <row r="73" spans="1:18" ht="126.5" x14ac:dyDescent="0.35">
      <c r="A73" s="39">
        <v>69</v>
      </c>
      <c r="B73" s="44" t="s">
        <v>206</v>
      </c>
      <c r="C73" s="34" t="s">
        <v>256</v>
      </c>
      <c r="D73" s="34" t="s">
        <v>261</v>
      </c>
      <c r="E73" s="34" t="s">
        <v>262</v>
      </c>
      <c r="F73" s="34" t="s">
        <v>20</v>
      </c>
      <c r="G73" s="34">
        <v>2725</v>
      </c>
      <c r="H73" s="34" t="s">
        <v>21</v>
      </c>
      <c r="I73" s="44" t="s">
        <v>299</v>
      </c>
      <c r="J73" s="44" t="s">
        <v>300</v>
      </c>
      <c r="K73" s="34" t="s">
        <v>22</v>
      </c>
      <c r="L73" s="34" t="str">
        <f t="shared" si="22"/>
        <v>-</v>
      </c>
      <c r="M73" s="34" t="s">
        <v>23</v>
      </c>
      <c r="N73" s="44" t="s">
        <v>301</v>
      </c>
      <c r="O73" s="13">
        <v>141300</v>
      </c>
      <c r="P73" s="14">
        <v>60</v>
      </c>
      <c r="Q73" s="34" t="s">
        <v>107</v>
      </c>
      <c r="R73" s="44" t="s">
        <v>71</v>
      </c>
    </row>
    <row r="74" spans="1:18" ht="34.5" x14ac:dyDescent="0.35">
      <c r="A74" s="39">
        <v>70</v>
      </c>
      <c r="B74" s="44" t="s">
        <v>126</v>
      </c>
      <c r="C74" s="34" t="s">
        <v>256</v>
      </c>
      <c r="D74" s="34" t="s">
        <v>261</v>
      </c>
      <c r="E74" s="34" t="s">
        <v>262</v>
      </c>
      <c r="F74" s="34" t="s">
        <v>21</v>
      </c>
      <c r="G74" s="34" t="s">
        <v>19</v>
      </c>
      <c r="H74" s="34" t="s">
        <v>22</v>
      </c>
      <c r="I74" s="44" t="s">
        <v>302</v>
      </c>
      <c r="J74" s="44" t="s">
        <v>303</v>
      </c>
      <c r="K74" s="34" t="s">
        <v>22</v>
      </c>
      <c r="L74" s="34" t="s">
        <v>19</v>
      </c>
      <c r="M74" s="34" t="s">
        <v>23</v>
      </c>
      <c r="N74" s="44" t="s">
        <v>304</v>
      </c>
      <c r="O74" s="13">
        <v>1000000</v>
      </c>
      <c r="P74" s="14">
        <v>60</v>
      </c>
      <c r="Q74" s="34" t="s">
        <v>30</v>
      </c>
      <c r="R74" s="44" t="s">
        <v>71</v>
      </c>
    </row>
    <row r="75" spans="1:18" ht="69" x14ac:dyDescent="0.35">
      <c r="A75" s="39">
        <v>71</v>
      </c>
      <c r="B75" s="44" t="s">
        <v>205</v>
      </c>
      <c r="C75" s="34" t="s">
        <v>256</v>
      </c>
      <c r="D75" s="34" t="s">
        <v>305</v>
      </c>
      <c r="E75" s="34" t="s">
        <v>19</v>
      </c>
      <c r="F75" s="34" t="s">
        <v>20</v>
      </c>
      <c r="G75" s="34" t="s">
        <v>306</v>
      </c>
      <c r="H75" s="34" t="s">
        <v>20</v>
      </c>
      <c r="I75" s="44" t="s">
        <v>307</v>
      </c>
      <c r="J75" s="44" t="s">
        <v>308</v>
      </c>
      <c r="K75" s="34" t="s">
        <v>22</v>
      </c>
      <c r="L75" s="34" t="str">
        <f t="shared" si="22"/>
        <v>-</v>
      </c>
      <c r="M75" s="34" t="s">
        <v>41</v>
      </c>
      <c r="N75" s="44" t="str">
        <f t="shared" ref="N75" si="23">IF(M75="Alto","Grau de Prioridade Alto: JUSTIFICAR",IF(M75="","PREENCHER COLUNA M","-"))</f>
        <v>-</v>
      </c>
      <c r="O75" s="13">
        <v>140000</v>
      </c>
      <c r="P75" s="14">
        <v>36</v>
      </c>
      <c r="Q75" s="34" t="s">
        <v>96</v>
      </c>
      <c r="R75" s="44" t="s">
        <v>259</v>
      </c>
    </row>
  </sheetData>
  <autoFilter ref="A4:R75" xr:uid="{47D24FF7-331D-4710-A7B5-BD5914A7D81F}"/>
  <mergeCells count="2">
    <mergeCell ref="A2:C2"/>
    <mergeCell ref="F2:H2"/>
  </mergeCells>
  <conditionalFormatting sqref="B9:B39">
    <cfRule type="containsText" dxfId="111" priority="98" operator="containsText" text="&quot;Copiar e Colar&quot; da coluna &quot;C&quot; da aba &quot;Contas Cosif&quot;. Pode ter mais de uma conta para cada contratação.">
      <formula>NOT(ISERROR(SEARCH("""Copiar e Colar"" da coluna ""C"" da aba ""Contas Cosif"". Pode ter mais de uma conta para cada contratação.",B9)))</formula>
    </cfRule>
  </conditionalFormatting>
  <conditionalFormatting sqref="B14">
    <cfRule type="containsBlanks" dxfId="110" priority="146">
      <formula>LEN(TRIM(B14))=0</formula>
    </cfRule>
  </conditionalFormatting>
  <conditionalFormatting sqref="B16:B22">
    <cfRule type="containsBlanks" dxfId="109" priority="122">
      <formula>LEN(TRIM(B16))=0</formula>
    </cfRule>
  </conditionalFormatting>
  <conditionalFormatting sqref="B42:B44">
    <cfRule type="containsText" dxfId="108" priority="66" operator="containsText" text="&quot;Copiar e Colar&quot; da coluna &quot;C&quot; da aba &quot;Contas Cosif&quot;. Pode ter mais de uma conta para cada contratação.">
      <formula>NOT(ISERROR(SEARCH("""Copiar e Colar"" da coluna ""C"" da aba ""Contas Cosif"". Pode ter mais de uma conta para cada contratação.",B42)))</formula>
    </cfRule>
  </conditionalFormatting>
  <conditionalFormatting sqref="B47:B48">
    <cfRule type="containsText" dxfId="107" priority="36" operator="containsText" text="&quot;Copiar e Colar&quot; da coluna &quot;C&quot; da aba &quot;Contas Cosif&quot;. Pode ter mais de uma conta para cada contratação.">
      <formula>NOT(ISERROR(SEARCH("""Copiar e Colar"" da coluna ""C"" da aba ""Contas Cosif"". Pode ter mais de uma conta para cada contratação.",B47)))</formula>
    </cfRule>
  </conditionalFormatting>
  <conditionalFormatting sqref="B62:B74 O71:R74">
    <cfRule type="containsBlanks" dxfId="106" priority="4">
      <formula>LEN(TRIM(B62))=0</formula>
    </cfRule>
  </conditionalFormatting>
  <conditionalFormatting sqref="B62:B75">
    <cfRule type="containsText" dxfId="105" priority="5" operator="containsText" text="&quot;Copiar e Colar&quot; da coluna &quot;C&quot; da aba &quot;Contas Cosif&quot;. Pode ter mais de uma conta para cada contratação.">
      <formula>NOT(ISERROR(SEARCH("""Copiar e Colar"" da coluna ""C"" da aba ""Contas Cosif"". Pode ter mais de uma conta para cada contratação.",B62)))</formula>
    </cfRule>
  </conditionalFormatting>
  <conditionalFormatting sqref="B10:I13">
    <cfRule type="containsBlanks" dxfId="104" priority="175">
      <formula>LEN(TRIM(B10))=0</formula>
    </cfRule>
  </conditionalFormatting>
  <conditionalFormatting sqref="B38:J39">
    <cfRule type="containsBlanks" dxfId="103" priority="97">
      <formula>LEN(TRIM(B38))=0</formula>
    </cfRule>
  </conditionalFormatting>
  <conditionalFormatting sqref="B15:L15">
    <cfRule type="containsBlanks" dxfId="102" priority="56">
      <formula>LEN(TRIM(B15))=0</formula>
    </cfRule>
  </conditionalFormatting>
  <conditionalFormatting sqref="B24:N24">
    <cfRule type="containsBlanks" dxfId="101" priority="198">
      <formula>LEN(TRIM(B24))=0</formula>
    </cfRule>
  </conditionalFormatting>
  <conditionalFormatting sqref="B29:N32 B25:J25 B28:K28 O28:R32">
    <cfRule type="containsBlanks" dxfId="100" priority="199">
      <formula>LEN(TRIM(B25))=0</formula>
    </cfRule>
  </conditionalFormatting>
  <conditionalFormatting sqref="B44:N44">
    <cfRule type="containsBlanks" dxfId="99" priority="67">
      <formula>LEN(TRIM(B44))=0</formula>
    </cfRule>
  </conditionalFormatting>
  <conditionalFormatting sqref="B9:R9">
    <cfRule type="containsBlanks" dxfId="98" priority="157">
      <formula>LEN(TRIM(B9))=0</formula>
    </cfRule>
  </conditionalFormatting>
  <conditionalFormatting sqref="B23:R24">
    <cfRule type="containsBlanks" dxfId="97" priority="197">
      <formula>LEN(TRIM(B23))=0</formula>
    </cfRule>
  </conditionalFormatting>
  <conditionalFormatting sqref="B26:R28">
    <cfRule type="containsBlanks" dxfId="96" priority="209">
      <formula>LEN(TRIM(B26))=0</formula>
    </cfRule>
  </conditionalFormatting>
  <conditionalFormatting sqref="B31:R31">
    <cfRule type="containsBlanks" dxfId="95" priority="192">
      <formula>LEN(TRIM(B31))=0</formula>
    </cfRule>
  </conditionalFormatting>
  <conditionalFormatting sqref="B32:R32">
    <cfRule type="containsBlanks" dxfId="94" priority="210">
      <formula>LEN(TRIM(B32))=0</formula>
    </cfRule>
  </conditionalFormatting>
  <conditionalFormatting sqref="B33:R37">
    <cfRule type="containsBlanks" dxfId="93" priority="27">
      <formula>LEN(TRIM(B33))=0</formula>
    </cfRule>
  </conditionalFormatting>
  <conditionalFormatting sqref="B42:R42">
    <cfRule type="containsBlanks" dxfId="92" priority="81">
      <formula>LEN(TRIM(B42))=0</formula>
    </cfRule>
  </conditionalFormatting>
  <conditionalFormatting sqref="B43:R43">
    <cfRule type="containsBlanks" dxfId="91" priority="75">
      <formula>LEN(TRIM(B43))=0</formula>
    </cfRule>
  </conditionalFormatting>
  <conditionalFormatting sqref="B47:R47">
    <cfRule type="containsBlanks" dxfId="90" priority="48">
      <formula>LEN(TRIM(B47))=0</formula>
    </cfRule>
  </conditionalFormatting>
  <conditionalFormatting sqref="B48:R48">
    <cfRule type="containsBlanks" dxfId="89" priority="37">
      <formula>LEN(TRIM(B48))=0</formula>
    </cfRule>
  </conditionalFormatting>
  <conditionalFormatting sqref="B75:R75">
    <cfRule type="containsBlanks" dxfId="88" priority="8">
      <formula>LEN(TRIM(B75))=0</formula>
    </cfRule>
  </conditionalFormatting>
  <conditionalFormatting sqref="C41:F41 H41:I41">
    <cfRule type="containsBlanks" dxfId="87" priority="105">
      <formula>LEN(TRIM(C41))=0</formula>
    </cfRule>
  </conditionalFormatting>
  <conditionalFormatting sqref="C49:I49">
    <cfRule type="containsBlanks" dxfId="86" priority="31">
      <formula>LEN(TRIM(C49))=0</formula>
    </cfRule>
  </conditionalFormatting>
  <conditionalFormatting sqref="C21:J22">
    <cfRule type="containsBlanks" dxfId="85" priority="119">
      <formula>LEN(TRIM(C21))=0</formula>
    </cfRule>
  </conditionalFormatting>
  <conditionalFormatting sqref="C40:J40">
    <cfRule type="containsBlanks" dxfId="84" priority="92">
      <formula>LEN(TRIM(C40))=0</formula>
    </cfRule>
  </conditionalFormatting>
  <conditionalFormatting sqref="C45:K45">
    <cfRule type="containsBlanks" dxfId="83" priority="58">
      <formula>LEN(TRIM(C45))=0</formula>
    </cfRule>
  </conditionalFormatting>
  <conditionalFormatting sqref="C63:K68">
    <cfRule type="containsBlanks" dxfId="82" priority="9">
      <formula>LEN(TRIM(C63))=0</formula>
    </cfRule>
  </conditionalFormatting>
  <conditionalFormatting sqref="C62:M62">
    <cfRule type="containsBlanks" dxfId="81" priority="19">
      <formula>LEN(TRIM(C62))=0</formula>
    </cfRule>
  </conditionalFormatting>
  <conditionalFormatting sqref="C14:N14 C16:N17 K21:M22">
    <cfRule type="containsBlanks" dxfId="80" priority="427">
      <formula>LEN(TRIM(C14))=0</formula>
    </cfRule>
  </conditionalFormatting>
  <conditionalFormatting sqref="C18:N19">
    <cfRule type="containsBlanks" dxfId="79" priority="128">
      <formula>LEN(TRIM(C18))=0</formula>
    </cfRule>
  </conditionalFormatting>
  <conditionalFormatting sqref="C20:N20">
    <cfRule type="containsBlanks" dxfId="78" priority="298">
      <formula>LEN(TRIM(C20))=0</formula>
    </cfRule>
  </conditionalFormatting>
  <conditionalFormatting sqref="C72:N74">
    <cfRule type="containsBlanks" dxfId="77" priority="3">
      <formula>LEN(TRIM(C72))=0</formula>
    </cfRule>
  </conditionalFormatting>
  <conditionalFormatting sqref="C5:R8">
    <cfRule type="containsBlanks" dxfId="76" priority="163">
      <formula>LEN(TRIM(C5))=0</formula>
    </cfRule>
  </conditionalFormatting>
  <conditionalFormatting sqref="F46:H46">
    <cfRule type="containsBlanks" dxfId="75" priority="55">
      <formula>LEN(TRIM(F46))=0</formula>
    </cfRule>
  </conditionalFormatting>
  <conditionalFormatting sqref="J5:J9 J14:J23 J25:J28">
    <cfRule type="containsText" dxfId="74" priority="160" operator="containsText" text="PREENCHER COM JUSTIFICATIVA">
      <formula>NOT(ISERROR(SEARCH("PREENCHER COM JUSTIFICATIVA",J5)))</formula>
    </cfRule>
  </conditionalFormatting>
  <conditionalFormatting sqref="J28 N23:N25">
    <cfRule type="containsText" dxfId="73" priority="201" operator="containsText" text="PREENCHER COLUNA M">
      <formula>NOT(ISERROR(SEARCH("PREENCHER COLUNA M",J23)))</formula>
    </cfRule>
  </conditionalFormatting>
  <conditionalFormatting sqref="J37:J40">
    <cfRule type="containsText" dxfId="72" priority="93" operator="containsText" text="PREENCHER COM JUSTIFICATIVA">
      <formula>NOT(ISERROR(SEARCH("PREENCHER COM JUSTIFICATIVA",J37)))</formula>
    </cfRule>
  </conditionalFormatting>
  <conditionalFormatting sqref="J42:J45">
    <cfRule type="containsText" dxfId="71" priority="61" operator="containsText" text="PREENCHER COM JUSTIFICATIVA">
      <formula>NOT(ISERROR(SEARCH("PREENCHER COM JUSTIFICATIVA",J42)))</formula>
    </cfRule>
  </conditionalFormatting>
  <conditionalFormatting sqref="J47:J48">
    <cfRule type="containsText" dxfId="70" priority="35" operator="containsText" text="PREENCHER COM JUSTIFICATIVA">
      <formula>NOT(ISERROR(SEARCH("PREENCHER COM JUSTIFICATIVA",J47)))</formula>
    </cfRule>
  </conditionalFormatting>
  <conditionalFormatting sqref="J62:J65 J72:J75">
    <cfRule type="containsText" dxfId="69" priority="20" operator="containsText" text="PREENCHER COM JUSTIFICATIVA">
      <formula>NOT(ISERROR(SEARCH("PREENCHER COM JUSTIFICATIVA",J62)))</formula>
    </cfRule>
  </conditionalFormatting>
  <conditionalFormatting sqref="J69:J70">
    <cfRule type="containsText" dxfId="68" priority="2" operator="containsText" text="PREENCHER COM JUSTIFICATIVA">
      <formula>NOT(ISERROR(SEARCH("PREENCHER COM JUSTIFICATIVA",J69)))</formula>
    </cfRule>
  </conditionalFormatting>
  <conditionalFormatting sqref="J24:K24 J29:K32">
    <cfRule type="containsText" dxfId="67" priority="211" operator="containsText" text="PREENCHER COM JUSTIFICATIVA">
      <formula>NOT(ISERROR(SEARCH("PREENCHER COM JUSTIFICATIVA",J24)))</formula>
    </cfRule>
  </conditionalFormatting>
  <conditionalFormatting sqref="J28:K28">
    <cfRule type="containsText" dxfId="66" priority="200" operator="containsText" text="PREENCHER COM JUSTIFICATIVA">
      <formula>NOT(ISERROR(SEARCH("PREENCHER COM JUSTIFICATIVA",J28)))</formula>
    </cfRule>
  </conditionalFormatting>
  <conditionalFormatting sqref="J33:K36">
    <cfRule type="containsText" dxfId="65" priority="196" operator="containsText" text="PREENCHER COM JUSTIFICATIVA">
      <formula>NOT(ISERROR(SEARCH("PREENCHER COM JUSTIFICATIVA",J33)))</formula>
    </cfRule>
  </conditionalFormatting>
  <conditionalFormatting sqref="K71:M71 C71:I71">
    <cfRule type="containsBlanks" dxfId="64" priority="21">
      <formula>LEN(TRIM(C71))=0</formula>
    </cfRule>
  </conditionalFormatting>
  <conditionalFormatting sqref="K39:N39">
    <cfRule type="containsBlanks" dxfId="63" priority="104">
      <formula>LEN(TRIM(K39))=0</formula>
    </cfRule>
  </conditionalFormatting>
  <conditionalFormatting sqref="K46:N46">
    <cfRule type="containsBlanks" dxfId="62" priority="53">
      <formula>LEN(TRIM(K46))=0</formula>
    </cfRule>
  </conditionalFormatting>
  <conditionalFormatting sqref="K38:Q38">
    <cfRule type="containsBlanks" dxfId="61" priority="109">
      <formula>LEN(TRIM(K38))=0</formula>
    </cfRule>
  </conditionalFormatting>
  <conditionalFormatting sqref="K10:R10">
    <cfRule type="containsBlanks" dxfId="60" priority="187">
      <formula>LEN(TRIM(K10))=0</formula>
    </cfRule>
  </conditionalFormatting>
  <conditionalFormatting sqref="K11:R13">
    <cfRule type="containsBlanks" dxfId="59" priority="438">
      <formula>LEN(TRIM(K11))=0</formula>
    </cfRule>
  </conditionalFormatting>
  <conditionalFormatting sqref="K25:R25">
    <cfRule type="containsBlanks" dxfId="58" priority="216">
      <formula>LEN(TRIM(K25))=0</formula>
    </cfRule>
  </conditionalFormatting>
  <conditionalFormatting sqref="K40:R41">
    <cfRule type="containsBlanks" dxfId="57" priority="91">
      <formula>LEN(TRIM(K40))=0</formula>
    </cfRule>
  </conditionalFormatting>
  <conditionalFormatting sqref="K49:R49">
    <cfRule type="containsBlanks" dxfId="56" priority="32">
      <formula>LEN(TRIM(K49))=0</formula>
    </cfRule>
  </conditionalFormatting>
  <conditionalFormatting sqref="L5:L8">
    <cfRule type="cellIs" dxfId="55" priority="162" operator="equal">
      <formula>"PREENCHER COLUNA K"</formula>
    </cfRule>
  </conditionalFormatting>
  <conditionalFormatting sqref="L5:L49 J24 J29:J32">
    <cfRule type="cellIs" dxfId="54" priority="207" operator="equal">
      <formula>"Informar nº contrato (preferência) ou linha PAC"</formula>
    </cfRule>
  </conditionalFormatting>
  <conditionalFormatting sqref="L18:L19">
    <cfRule type="cellIs" dxfId="53" priority="130" operator="equal">
      <formula>"PREENCHER COLUNA K"</formula>
    </cfRule>
  </conditionalFormatting>
  <conditionalFormatting sqref="L20:L36 J29:J32 J24 L9:L17">
    <cfRule type="cellIs" dxfId="52" priority="208" operator="equal">
      <formula>"PREENCHER COLUNA K"</formula>
    </cfRule>
  </conditionalFormatting>
  <conditionalFormatting sqref="L28">
    <cfRule type="cellIs" dxfId="51" priority="205" operator="equal">
      <formula>"PREENCHER COLUNA K"</formula>
    </cfRule>
  </conditionalFormatting>
  <conditionalFormatting sqref="L37:L38">
    <cfRule type="cellIs" dxfId="50" priority="110" operator="equal">
      <formula>"PREENCHER COLUNA K"</formula>
    </cfRule>
  </conditionalFormatting>
  <conditionalFormatting sqref="L38">
    <cfRule type="containsBlanks" dxfId="49" priority="114">
      <formula>LEN(TRIM(L38))=0</formula>
    </cfRule>
  </conditionalFormatting>
  <conditionalFormatting sqref="L38:L43">
    <cfRule type="cellIs" dxfId="48" priority="80" operator="equal">
      <formula>"PREENCHER COLUNA K"</formula>
    </cfRule>
  </conditionalFormatting>
  <conditionalFormatting sqref="L44:L46">
    <cfRule type="cellIs" dxfId="47" priority="63" operator="equal">
      <formula>"PREENCHER COLUNA K"</formula>
    </cfRule>
  </conditionalFormatting>
  <conditionalFormatting sqref="L47">
    <cfRule type="cellIs" dxfId="46" priority="50" operator="equal">
      <formula>"PREENCHER COLUNA K"</formula>
    </cfRule>
  </conditionalFormatting>
  <conditionalFormatting sqref="L48:L49">
    <cfRule type="cellIs" dxfId="45" priority="34" operator="equal">
      <formula>"PREENCHER COLUNA K"</formula>
    </cfRule>
  </conditionalFormatting>
  <conditionalFormatting sqref="L62">
    <cfRule type="containsBlanks" dxfId="44" priority="17">
      <formula>LEN(TRIM(L62))=0</formula>
    </cfRule>
    <cfRule type="cellIs" dxfId="43" priority="16" operator="equal">
      <formula>"PREENCHER COLUNA K"</formula>
    </cfRule>
  </conditionalFormatting>
  <conditionalFormatting sqref="L62:L75">
    <cfRule type="cellIs" dxfId="42" priority="18" operator="equal">
      <formula>"PREENCHER COLUNA K"</formula>
    </cfRule>
    <cfRule type="cellIs" dxfId="41" priority="1" operator="equal">
      <formula>"Informar nº contrato (preferência) ou linha PAC"</formula>
    </cfRule>
  </conditionalFormatting>
  <conditionalFormatting sqref="L28:N28">
    <cfRule type="containsBlanks" dxfId="40" priority="206">
      <formula>LEN(TRIM(L28))=0</formula>
    </cfRule>
  </conditionalFormatting>
  <conditionalFormatting sqref="L45:N45">
    <cfRule type="containsBlanks" dxfId="39" priority="64">
      <formula>LEN(TRIM(L45))=0</formula>
    </cfRule>
  </conditionalFormatting>
  <conditionalFormatting sqref="L63:N65 C69:R70">
    <cfRule type="containsBlanks" dxfId="38" priority="25">
      <formula>LEN(TRIM(C63))=0</formula>
    </cfRule>
  </conditionalFormatting>
  <conditionalFormatting sqref="L66:N68 O63:R68">
    <cfRule type="containsBlanks" dxfId="37" priority="22">
      <formula>LEN(TRIM(L63))=0</formula>
    </cfRule>
  </conditionalFormatting>
  <conditionalFormatting sqref="M15:R15">
    <cfRule type="containsBlanks" dxfId="36" priority="142">
      <formula>LEN(TRIM(M15))=0</formula>
    </cfRule>
  </conditionalFormatting>
  <conditionalFormatting sqref="N5:N14">
    <cfRule type="containsText" dxfId="35" priority="158" operator="containsText" text="PREENCHER COLUNA M">
      <formula>NOT(ISERROR(SEARCH("PREENCHER COLUNA M",N5)))</formula>
    </cfRule>
    <cfRule type="containsText" dxfId="34" priority="159" operator="containsText" text="Grau de Prioridade Alto: JUSTIFICAR">
      <formula>NOT(ISERROR(SEARCH("Grau de Prioridade Alto: JUSTIFICAR",N5)))</formula>
    </cfRule>
  </conditionalFormatting>
  <conditionalFormatting sqref="N15:N22">
    <cfRule type="containsText" dxfId="33" priority="117" operator="containsText" text="Grau de Prioridade Alto: JUSTIFICAR">
      <formula>NOT(ISERROR(SEARCH("Grau de Prioridade Alto: JUSTIFICAR",N15)))</formula>
    </cfRule>
    <cfRule type="containsText" dxfId="32" priority="115" operator="containsText" text="PREENCHER COLUNA M">
      <formula>NOT(ISERROR(SEARCH("PREENCHER COLUNA M",N15)))</formula>
    </cfRule>
  </conditionalFormatting>
  <conditionalFormatting sqref="N23:N25 J28">
    <cfRule type="containsText" dxfId="31" priority="202" operator="containsText" text="Grau de Prioridade Alto: JUSTIFICAR">
      <formula>NOT(ISERROR(SEARCH("Grau de Prioridade Alto: JUSTIFICAR",J23)))</formula>
    </cfRule>
  </conditionalFormatting>
  <conditionalFormatting sqref="N26:N38">
    <cfRule type="containsText" dxfId="30" priority="113" operator="containsText" text="Grau de Prioridade Alto: JUSTIFICAR">
      <formula>NOT(ISERROR(SEARCH("Grau de Prioridade Alto: JUSTIFICAR",N26)))</formula>
    </cfRule>
    <cfRule type="containsText" dxfId="29" priority="112" operator="containsText" text="PREENCHER COLUNA M">
      <formula>NOT(ISERROR(SEARCH("PREENCHER COLUNA M",N26)))</formula>
    </cfRule>
  </conditionalFormatting>
  <conditionalFormatting sqref="N28">
    <cfRule type="containsText" dxfId="28" priority="203" operator="containsText" text="PREENCHER COLUNA M">
      <formula>NOT(ISERROR(SEARCH("PREENCHER COLUNA M",N28)))</formula>
    </cfRule>
    <cfRule type="containsText" dxfId="27" priority="204" operator="containsText" text="Grau de Prioridade Alto: JUSTIFICAR">
      <formula>NOT(ISERROR(SEARCH("Grau de Prioridade Alto: JUSTIFICAR",N28)))</formula>
    </cfRule>
  </conditionalFormatting>
  <conditionalFormatting sqref="N33">
    <cfRule type="containsText" dxfId="26" priority="218" operator="containsText" text="Grau de Prioridade Alto: JUSTIFICAR">
      <formula>NOT(ISERROR(SEARCH("Grau de Prioridade Alto: JUSTIFICAR",N33)))</formula>
    </cfRule>
    <cfRule type="containsText" dxfId="25" priority="217" operator="containsText" text="PREENCHER COLUNA M">
      <formula>NOT(ISERROR(SEARCH("PREENCHER COLUNA M",N33)))</formula>
    </cfRule>
  </conditionalFormatting>
  <conditionalFormatting sqref="N39:N41">
    <cfRule type="containsText" dxfId="24" priority="101" operator="containsText" text="PREENCHER COLUNA M">
      <formula>NOT(ISERROR(SEARCH("PREENCHER COLUNA M",N39)))</formula>
    </cfRule>
    <cfRule type="containsText" dxfId="23" priority="102" operator="containsText" text="Grau de Prioridade Alto: JUSTIFICAR">
      <formula>NOT(ISERROR(SEARCH("Grau de Prioridade Alto: JUSTIFICAR",N39)))</formula>
    </cfRule>
  </conditionalFormatting>
  <conditionalFormatting sqref="N42:N43">
    <cfRule type="containsText" dxfId="22" priority="77" operator="containsText" text="Grau de Prioridade Alto: JUSTIFICAR">
      <formula>NOT(ISERROR(SEARCH("Grau de Prioridade Alto: JUSTIFICAR",N42)))</formula>
    </cfRule>
    <cfRule type="containsText" dxfId="21" priority="76" operator="containsText" text="PREENCHER COLUNA M">
      <formula>NOT(ISERROR(SEARCH("PREENCHER COLUNA M",N42)))</formula>
    </cfRule>
  </conditionalFormatting>
  <conditionalFormatting sqref="N44:N46">
    <cfRule type="containsText" dxfId="20" priority="60" operator="containsText" text="Grau de Prioridade Alto: JUSTIFICAR">
      <formula>NOT(ISERROR(SEARCH("Grau de Prioridade Alto: JUSTIFICAR",N44)))</formula>
    </cfRule>
    <cfRule type="containsText" dxfId="19" priority="59" operator="containsText" text="PREENCHER COLUNA M">
      <formula>NOT(ISERROR(SEARCH("PREENCHER COLUNA M",N44)))</formula>
    </cfRule>
  </conditionalFormatting>
  <conditionalFormatting sqref="N47:N48">
    <cfRule type="containsText" dxfId="18" priority="39" operator="containsText" text="Grau de Prioridade Alto: JUSTIFICAR">
      <formula>NOT(ISERROR(SEARCH("Grau de Prioridade Alto: JUSTIFICAR",N47)))</formula>
    </cfRule>
    <cfRule type="containsText" dxfId="17" priority="38" operator="containsText" text="PREENCHER COLUNA M">
      <formula>NOT(ISERROR(SEARCH("PREENCHER COLUNA M",N47)))</formula>
    </cfRule>
  </conditionalFormatting>
  <conditionalFormatting sqref="N49">
    <cfRule type="containsText" dxfId="16" priority="30" operator="containsText" text="Grau de Prioridade Alto: JUSTIFICAR">
      <formula>NOT(ISERROR(SEARCH("Grau de Prioridade Alto: JUSTIFICAR",N49)))</formula>
    </cfRule>
    <cfRule type="containsText" dxfId="15" priority="29" operator="containsText" text="PREENCHER COLUNA M">
      <formula>NOT(ISERROR(SEARCH("PREENCHER COLUNA M",N49)))</formula>
    </cfRule>
  </conditionalFormatting>
  <conditionalFormatting sqref="N62">
    <cfRule type="containsText" dxfId="14" priority="10" operator="containsText" text="PREENCHER COLUNA M">
      <formula>NOT(ISERROR(SEARCH("PREENCHER COLUNA M",N62)))</formula>
    </cfRule>
    <cfRule type="containsText" dxfId="13" priority="11" operator="containsText" text="Grau de Prioridade Alto: JUSTIFICAR">
      <formula>NOT(ISERROR(SEARCH("Grau de Prioridade Alto: JUSTIFICAR",N62)))</formula>
    </cfRule>
    <cfRule type="containsBlanks" dxfId="12" priority="12">
      <formula>LEN(TRIM(N62))=0</formula>
    </cfRule>
    <cfRule type="containsText" dxfId="11" priority="13" operator="containsText" text="PREENCHER COLUNA M">
      <formula>NOT(ISERROR(SEARCH("PREENCHER COLUNA M",N62)))</formula>
    </cfRule>
    <cfRule type="containsText" dxfId="10" priority="14" operator="containsText" text="Grau de Prioridade Alto: JUSTIFICAR">
      <formula>NOT(ISERROR(SEARCH("Grau de Prioridade Alto: JUSTIFICAR",N62)))</formula>
    </cfRule>
  </conditionalFormatting>
  <conditionalFormatting sqref="N63:N70 N73:N75">
    <cfRule type="containsText" dxfId="9" priority="23" operator="containsText" text="PREENCHER COLUNA M">
      <formula>NOT(ISERROR(SEARCH("PREENCHER COLUNA M",N63)))</formula>
    </cfRule>
    <cfRule type="containsText" dxfId="8" priority="24" operator="containsText" text="Grau de Prioridade Alto: JUSTIFICAR">
      <formula>NOT(ISERROR(SEARCH("Grau de Prioridade Alto: JUSTIFICAR",N63)))</formula>
    </cfRule>
  </conditionalFormatting>
  <conditionalFormatting sqref="N72">
    <cfRule type="containsText" dxfId="7" priority="6" operator="containsText" text="PREENCHER COLUNA M">
      <formula>NOT(ISERROR(SEARCH("PREENCHER COLUNA M",N72)))</formula>
    </cfRule>
    <cfRule type="containsText" dxfId="6" priority="7" operator="containsText" text="Grau de Prioridade Alto: JUSTIFICAR">
      <formula>NOT(ISERROR(SEARCH("Grau de Prioridade Alto: JUSTIFICAR",N72)))</formula>
    </cfRule>
  </conditionalFormatting>
  <conditionalFormatting sqref="N21:R22">
    <cfRule type="containsBlanks" dxfId="5" priority="116">
      <formula>LEN(TRIM(N21))=0</formula>
    </cfRule>
  </conditionalFormatting>
  <conditionalFormatting sqref="N62:R62">
    <cfRule type="containsBlanks" dxfId="4" priority="15">
      <formula>LEN(TRIM(N62))=0</formula>
    </cfRule>
  </conditionalFormatting>
  <conditionalFormatting sqref="O14:R14">
    <cfRule type="containsBlanks" dxfId="3" priority="144">
      <formula>LEN(TRIM(O14))=0</formula>
    </cfRule>
  </conditionalFormatting>
  <conditionalFormatting sqref="O16:R20">
    <cfRule type="containsBlanks" dxfId="2" priority="127">
      <formula>LEN(TRIM(O16))=0</formula>
    </cfRule>
  </conditionalFormatting>
  <conditionalFormatting sqref="O39:R39">
    <cfRule type="containsBlanks" dxfId="1" priority="99">
      <formula>LEN(TRIM(O39))=0</formula>
    </cfRule>
  </conditionalFormatting>
  <conditionalFormatting sqref="O44:R46">
    <cfRule type="containsBlanks" dxfId="0" priority="51">
      <formula>LEN(TRIM(O44))=0</formula>
    </cfRule>
  </conditionalFormatting>
  <dataValidations count="6">
    <dataValidation type="list" allowBlank="1" showInputMessage="1" showErrorMessage="1" sqref="K5:K8 K62:K75 K10:K49" xr:uid="{C82ABB60-7ED0-4EB7-BE13-5516912BCEC8}">
      <formula1>"Não se aplica,Correlata,Interdependente"</formula1>
    </dataValidation>
    <dataValidation type="list" allowBlank="1" showInputMessage="1" showErrorMessage="1" sqref="Q5:Q9 Q62:Q75 Q14:Q49" xr:uid="{9209E395-BB3B-4559-8904-1E7C2D28E89D}">
      <formula1>"Janeiro,Fevereiro,Março,Abril,Maio,Junho,Julho,Agosto,Setembro,Outubro,Novembro,Dezembro"</formula1>
    </dataValidation>
    <dataValidation type="list" allowBlank="1" showInputMessage="1" showErrorMessage="1" sqref="F62 F65:F75 F5:F49" xr:uid="{ED53E747-CDAF-42AD-AAD7-7AFF172B6040}">
      <formula1>"Sim,Não"</formula1>
    </dataValidation>
    <dataValidation type="list" allowBlank="1" showInputMessage="1" showErrorMessage="1" sqref="H62:H75 H5:H49" xr:uid="{F7AF26AA-C46D-4F33-AE01-4D6C13BD7F1A}">
      <formula1>"Sim,Não,Não se aplica"</formula1>
    </dataValidation>
    <dataValidation type="list" allowBlank="1" showInputMessage="1" showErrorMessage="1" sqref="M62:M75 M5:M49" xr:uid="{D304C26F-7D1D-402C-A83A-8047C54A857E}">
      <formula1>"Baixo,Médio,Alto"</formula1>
    </dataValidation>
    <dataValidation type="list" allowBlank="1" showInputMessage="1" showErrorMessage="1" sqref="R5:R13 R44:R49" xr:uid="{95F95685-A384-4E52-9500-1B511CBB0B30}">
      <formula1>#REF!</formula1>
    </dataValidation>
  </dataValidations>
  <printOptions horizontalCentered="1"/>
  <pageMargins left="0.11811023622047245" right="0.11811023622047245" top="0.39370078740157483" bottom="0.39370078740157483" header="0.31496062992125984" footer="0.31496062992125984"/>
  <pageSetup paperSize="9" scale="36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Vigência a partir de 04_09_26</vt:lpstr>
      <vt:lpstr>'Vigência a partir de 04_09_26'!Titulos_de_impressao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Mazza Mascarenhas</dc:creator>
  <cp:keywords/>
  <dc:description/>
  <cp:lastModifiedBy>Felipe Mazza Mascarenhas</cp:lastModifiedBy>
  <cp:revision/>
  <cp:lastPrinted>2026-08-27T13:37:56Z</cp:lastPrinted>
  <dcterms:created xsi:type="dcterms:W3CDTF">2023-04-28T14:56:28Z</dcterms:created>
  <dcterms:modified xsi:type="dcterms:W3CDTF">2026-09-04T20:54:08Z</dcterms:modified>
  <cp:category/>
  <cp:contentStatus/>
</cp:coreProperties>
</file>